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7"/>
  </bookViews>
  <sheets>
    <sheet name="01.03.2023г" sheetId="1" r:id="rId1"/>
    <sheet name="02.03.2023г" sheetId="2" r:id="rId2"/>
    <sheet name="03.03.2023г" sheetId="3" r:id="rId3"/>
    <sheet name="06.03.2023г" sheetId="5" r:id="rId4"/>
    <sheet name="07.03.2023г" sheetId="4" r:id="rId5"/>
    <sheet name="09.03.2023г" sheetId="6" r:id="rId6"/>
    <sheet name="10.03.2023г" sheetId="7" r:id="rId7"/>
    <sheet name="13.03.2023г" sheetId="8" r:id="rId8"/>
    <sheet name="01.02.2023г" sheetId="9" r:id="rId9"/>
    <sheet name="1" sheetId="10" r:id="rId10"/>
    <sheet name="03.02.2023г" sheetId="11" r:id="rId11"/>
    <sheet name="Лист4" sheetId="27" r:id="rId12"/>
    <sheet name="06.02.2023г" sheetId="12" r:id="rId13"/>
    <sheet name="21.02.2023г" sheetId="13" r:id="rId14"/>
    <sheet name="Лист2" sheetId="26" r:id="rId15"/>
    <sheet name="20.02.2023г" sheetId="14" r:id="rId16"/>
    <sheet name="07.02.2023г" sheetId="16" r:id="rId17"/>
    <sheet name="17.02.2023г" sheetId="17" r:id="rId18"/>
    <sheet name="09.02.2023г" sheetId="15" r:id="rId19"/>
    <sheet name="10.02.2023г" sheetId="18" r:id="rId20"/>
    <sheet name="13.02.2023г" sheetId="23" r:id="rId21"/>
    <sheet name="14.02.2023г" sheetId="19" r:id="rId22"/>
    <sheet name="08.02.2023г" sheetId="20" r:id="rId23"/>
    <sheet name="15.02.2023г" sheetId="21" r:id="rId24"/>
    <sheet name="16.02.2023г" sheetId="22" r:id="rId25"/>
    <sheet name="Лист1" sheetId="24" r:id="rId26"/>
    <sheet name="Лист3" sheetId="25" r:id="rId27"/>
  </sheets>
  <calcPr calcId="162913" iterateDelta="1E-4"/>
</workbook>
</file>

<file path=xl/calcChain.xml><?xml version="1.0" encoding="utf-8"?>
<calcChain xmlns="http://schemas.openxmlformats.org/spreadsheetml/2006/main">
  <c r="O41" i="8" l="1"/>
  <c r="F27" i="2" l="1"/>
  <c r="E34" i="1" l="1"/>
  <c r="F34" i="1"/>
  <c r="G34" i="1"/>
  <c r="H34" i="1"/>
  <c r="I34" i="1"/>
  <c r="J34" i="1"/>
  <c r="N34" i="1"/>
  <c r="O34" i="1"/>
  <c r="P34" i="1"/>
  <c r="Q34" i="1"/>
  <c r="R34" i="1"/>
  <c r="S34" i="1"/>
  <c r="S40" i="14" l="1"/>
  <c r="R40" i="14"/>
  <c r="Q40" i="14"/>
  <c r="P40" i="14"/>
  <c r="O40" i="14"/>
  <c r="N40" i="14"/>
  <c r="J40" i="14"/>
  <c r="I40" i="14"/>
  <c r="H40" i="14"/>
  <c r="G40" i="14"/>
  <c r="F40" i="14"/>
  <c r="E40" i="14"/>
  <c r="S36" i="14"/>
  <c r="R36" i="14"/>
  <c r="Q36" i="14"/>
  <c r="P36" i="14"/>
  <c r="O36" i="14"/>
  <c r="J36" i="14"/>
  <c r="I36" i="14"/>
  <c r="H36" i="14"/>
  <c r="G36" i="14"/>
  <c r="F36" i="14"/>
  <c r="S40" i="19" l="1"/>
  <c r="R40" i="19"/>
  <c r="Q40" i="19"/>
  <c r="P40" i="19"/>
  <c r="O40" i="19"/>
  <c r="N40" i="19"/>
  <c r="J40" i="19"/>
  <c r="I40" i="19"/>
  <c r="H40" i="19"/>
  <c r="G40" i="19"/>
  <c r="E40" i="19"/>
  <c r="S36" i="19"/>
  <c r="R36" i="19"/>
  <c r="Q36" i="19"/>
  <c r="P36" i="19"/>
  <c r="O36" i="19"/>
  <c r="N36" i="19"/>
  <c r="J36" i="19"/>
  <c r="I36" i="19"/>
  <c r="H36" i="19"/>
  <c r="G36" i="19"/>
  <c r="F36" i="19"/>
  <c r="E36" i="19"/>
  <c r="S26" i="19"/>
  <c r="R26" i="19"/>
  <c r="Q26" i="19"/>
  <c r="P26" i="19"/>
  <c r="O26" i="19"/>
  <c r="N26" i="19"/>
  <c r="J26" i="19"/>
  <c r="I26" i="19"/>
  <c r="H26" i="19"/>
  <c r="G26" i="19"/>
  <c r="F26" i="19"/>
  <c r="E26" i="19"/>
  <c r="S15" i="19"/>
  <c r="R15" i="19"/>
  <c r="Q15" i="19"/>
  <c r="P15" i="19"/>
  <c r="O15" i="19"/>
  <c r="N15" i="19"/>
  <c r="J15" i="19"/>
  <c r="I15" i="19"/>
  <c r="H15" i="19"/>
  <c r="G15" i="19"/>
  <c r="F15" i="19"/>
  <c r="E15" i="19"/>
  <c r="S11" i="19"/>
  <c r="R11" i="19"/>
  <c r="Q11" i="19"/>
  <c r="P11" i="19"/>
  <c r="O11" i="19"/>
  <c r="N11" i="19"/>
  <c r="N41" i="19" s="1"/>
  <c r="J11" i="19"/>
  <c r="I11" i="19"/>
  <c r="H11" i="19"/>
  <c r="G11" i="19"/>
  <c r="F11" i="19"/>
  <c r="E11" i="19"/>
  <c r="S40" i="23"/>
  <c r="R40" i="23"/>
  <c r="Q40" i="23"/>
  <c r="P40" i="23"/>
  <c r="O40" i="23"/>
  <c r="N40" i="23"/>
  <c r="J40" i="23"/>
  <c r="I40" i="23"/>
  <c r="H40" i="23"/>
  <c r="G40" i="23"/>
  <c r="F40" i="23"/>
  <c r="E40" i="23"/>
  <c r="S36" i="23"/>
  <c r="R36" i="23"/>
  <c r="Q36" i="23"/>
  <c r="P36" i="23"/>
  <c r="O36" i="23"/>
  <c r="J36" i="23"/>
  <c r="I36" i="23"/>
  <c r="H36" i="23"/>
  <c r="G36" i="23"/>
  <c r="F36" i="23"/>
  <c r="O41" i="19" l="1"/>
  <c r="F41" i="19"/>
  <c r="E41" i="19"/>
  <c r="S34" i="18"/>
  <c r="R34" i="18"/>
  <c r="Q34" i="18"/>
  <c r="P34" i="18"/>
  <c r="O34" i="18"/>
  <c r="N34" i="18"/>
  <c r="J34" i="18"/>
  <c r="I34" i="18"/>
  <c r="H34" i="18"/>
  <c r="G34" i="18"/>
  <c r="F34" i="18"/>
  <c r="E34" i="18"/>
  <c r="S11" i="16" l="1"/>
  <c r="R11" i="16"/>
  <c r="Q11" i="16"/>
  <c r="P11" i="16"/>
  <c r="O11" i="16"/>
  <c r="N11" i="16"/>
  <c r="J11" i="16"/>
  <c r="I11" i="16"/>
  <c r="H11" i="16"/>
  <c r="G11" i="16"/>
  <c r="F11" i="16"/>
  <c r="E11" i="16"/>
  <c r="S15" i="8" l="1"/>
  <c r="R15" i="8"/>
  <c r="Q15" i="8"/>
  <c r="P15" i="8"/>
  <c r="O15" i="8"/>
  <c r="N15" i="8"/>
  <c r="J15" i="8"/>
  <c r="I15" i="8"/>
  <c r="H15" i="8"/>
  <c r="G15" i="8"/>
  <c r="F15" i="8"/>
  <c r="E15" i="8"/>
  <c r="S11" i="8"/>
  <c r="R11" i="8"/>
  <c r="Q11" i="8"/>
  <c r="P11" i="8"/>
  <c r="O11" i="8"/>
  <c r="N11" i="8"/>
  <c r="J11" i="8"/>
  <c r="I11" i="8"/>
  <c r="H11" i="8"/>
  <c r="G11" i="8"/>
  <c r="F11" i="8"/>
  <c r="E11" i="8"/>
  <c r="E38" i="10"/>
  <c r="F38" i="10"/>
  <c r="G38" i="10"/>
  <c r="H38" i="10"/>
  <c r="I38" i="10"/>
  <c r="J38" i="10"/>
  <c r="N38" i="10"/>
  <c r="P38" i="10"/>
  <c r="Q38" i="10"/>
  <c r="R38" i="10"/>
  <c r="S38" i="10"/>
  <c r="F34" i="10"/>
  <c r="O34" i="10"/>
  <c r="E34" i="10"/>
  <c r="G34" i="10"/>
  <c r="H34" i="10"/>
  <c r="I34" i="10"/>
  <c r="J34" i="10"/>
  <c r="N34" i="10"/>
  <c r="P34" i="10"/>
  <c r="Q34" i="10"/>
  <c r="R34" i="10"/>
  <c r="S34" i="10"/>
  <c r="S41" i="4" l="1"/>
  <c r="R41" i="4"/>
  <c r="Q41" i="4"/>
  <c r="P41" i="4"/>
  <c r="O41" i="4"/>
  <c r="N41" i="4"/>
  <c r="J41" i="4"/>
  <c r="I41" i="4"/>
  <c r="H41" i="4"/>
  <c r="G41" i="4"/>
  <c r="F41" i="4"/>
  <c r="E41" i="4"/>
  <c r="S37" i="4"/>
  <c r="R37" i="4"/>
  <c r="Q37" i="4"/>
  <c r="P37" i="4"/>
  <c r="O37" i="4"/>
  <c r="N37" i="4"/>
  <c r="J37" i="4"/>
  <c r="I37" i="4"/>
  <c r="H37" i="4"/>
  <c r="G37" i="4"/>
  <c r="F37" i="4"/>
  <c r="E37" i="4"/>
  <c r="S26" i="4"/>
  <c r="R26" i="4"/>
  <c r="Q26" i="4"/>
  <c r="P26" i="4"/>
  <c r="O26" i="4"/>
  <c r="N26" i="4"/>
  <c r="J26" i="4"/>
  <c r="I26" i="4"/>
  <c r="H26" i="4"/>
  <c r="G26" i="4"/>
  <c r="F26" i="4"/>
  <c r="E26" i="4"/>
  <c r="S15" i="4"/>
  <c r="R15" i="4"/>
  <c r="Q15" i="4"/>
  <c r="P15" i="4"/>
  <c r="O15" i="4"/>
  <c r="N15" i="4"/>
  <c r="J15" i="4"/>
  <c r="I15" i="4"/>
  <c r="H15" i="4"/>
  <c r="G15" i="4"/>
  <c r="F15" i="4"/>
  <c r="E15" i="4"/>
  <c r="S11" i="4"/>
  <c r="R11" i="4"/>
  <c r="Q11" i="4"/>
  <c r="P11" i="4"/>
  <c r="O11" i="4"/>
  <c r="N11" i="4"/>
  <c r="J11" i="4"/>
  <c r="I11" i="4"/>
  <c r="H11" i="4"/>
  <c r="G11" i="4"/>
  <c r="F11" i="4"/>
  <c r="E11" i="4"/>
  <c r="O42" i="4" l="1"/>
  <c r="E42" i="4"/>
  <c r="N42" i="4"/>
  <c r="F42" i="4"/>
  <c r="S40" i="16"/>
  <c r="R40" i="16"/>
  <c r="Q40" i="16"/>
  <c r="P40" i="16"/>
  <c r="O40" i="16"/>
  <c r="N40" i="16"/>
  <c r="J40" i="16"/>
  <c r="I40" i="16"/>
  <c r="H40" i="16"/>
  <c r="G40" i="16"/>
  <c r="E40" i="16"/>
  <c r="S36" i="16"/>
  <c r="R36" i="16"/>
  <c r="Q36" i="16"/>
  <c r="P36" i="16"/>
  <c r="O36" i="16"/>
  <c r="N36" i="16"/>
  <c r="J36" i="16"/>
  <c r="I36" i="16"/>
  <c r="H36" i="16"/>
  <c r="G36" i="16"/>
  <c r="F36" i="16"/>
  <c r="E36" i="16"/>
  <c r="S26" i="16"/>
  <c r="R26" i="16"/>
  <c r="Q26" i="16"/>
  <c r="P26" i="16"/>
  <c r="O26" i="16"/>
  <c r="N26" i="16"/>
  <c r="J26" i="16"/>
  <c r="I26" i="16"/>
  <c r="H26" i="16"/>
  <c r="G26" i="16"/>
  <c r="F26" i="16"/>
  <c r="E26" i="16"/>
  <c r="S15" i="16"/>
  <c r="R15" i="16"/>
  <c r="Q15" i="16"/>
  <c r="P15" i="16"/>
  <c r="O15" i="16"/>
  <c r="N15" i="16"/>
  <c r="J15" i="16"/>
  <c r="I15" i="16"/>
  <c r="H15" i="16"/>
  <c r="G15" i="16"/>
  <c r="F15" i="16"/>
  <c r="E15" i="16"/>
  <c r="N41" i="16" l="1"/>
  <c r="F41" i="16"/>
  <c r="O41" i="16"/>
  <c r="E41" i="16"/>
  <c r="O39" i="13"/>
  <c r="S15" i="14" l="1"/>
  <c r="R15" i="14"/>
  <c r="Q15" i="14"/>
  <c r="P15" i="14"/>
  <c r="O15" i="14"/>
  <c r="N15" i="14"/>
  <c r="J15" i="14"/>
  <c r="I15" i="14"/>
  <c r="H15" i="14"/>
  <c r="G15" i="14"/>
  <c r="F15" i="14"/>
  <c r="E15" i="14"/>
  <c r="S11" i="14"/>
  <c r="R11" i="14"/>
  <c r="Q11" i="14"/>
  <c r="P11" i="14"/>
  <c r="O11" i="14"/>
  <c r="N11" i="14"/>
  <c r="J11" i="14"/>
  <c r="I11" i="14"/>
  <c r="H11" i="14"/>
  <c r="G11" i="14"/>
  <c r="F11" i="14"/>
  <c r="E11" i="14"/>
  <c r="O40" i="12" l="1"/>
  <c r="O27" i="3" l="1"/>
  <c r="F27" i="3"/>
  <c r="S11" i="5" l="1"/>
  <c r="R11" i="5"/>
  <c r="Q11" i="5"/>
  <c r="P11" i="5"/>
  <c r="O11" i="5"/>
  <c r="N11" i="5"/>
  <c r="J11" i="5"/>
  <c r="I11" i="5"/>
  <c r="H11" i="5"/>
  <c r="G11" i="5"/>
  <c r="F11" i="5"/>
  <c r="E11" i="5"/>
  <c r="S38" i="17" l="1"/>
  <c r="R38" i="17"/>
  <c r="Q38" i="17"/>
  <c r="P38" i="17"/>
  <c r="O38" i="17"/>
  <c r="N38" i="17"/>
  <c r="J38" i="17"/>
  <c r="I38" i="17"/>
  <c r="H38" i="17"/>
  <c r="G38" i="17"/>
  <c r="F38" i="17"/>
  <c r="E38" i="17"/>
  <c r="S34" i="17"/>
  <c r="R34" i="17"/>
  <c r="Q34" i="17"/>
  <c r="P34" i="17"/>
  <c r="O34" i="17"/>
  <c r="N34" i="17"/>
  <c r="J34" i="17"/>
  <c r="I34" i="17"/>
  <c r="H34" i="17"/>
  <c r="G34" i="17"/>
  <c r="F34" i="17"/>
  <c r="E34" i="17"/>
  <c r="S26" i="17"/>
  <c r="R26" i="17"/>
  <c r="Q26" i="17"/>
  <c r="P26" i="17"/>
  <c r="O26" i="17"/>
  <c r="N26" i="17"/>
  <c r="J26" i="17"/>
  <c r="I26" i="17"/>
  <c r="H26" i="17"/>
  <c r="G26" i="17"/>
  <c r="F26" i="17"/>
  <c r="E26" i="17"/>
  <c r="S15" i="17"/>
  <c r="R15" i="17"/>
  <c r="Q15" i="17"/>
  <c r="P15" i="17"/>
  <c r="O15" i="17"/>
  <c r="N15" i="17"/>
  <c r="J15" i="17"/>
  <c r="I15" i="17"/>
  <c r="H15" i="17"/>
  <c r="G15" i="17"/>
  <c r="F15" i="17"/>
  <c r="E15" i="17"/>
  <c r="S11" i="17"/>
  <c r="R11" i="17"/>
  <c r="Q11" i="17"/>
  <c r="P11" i="17"/>
  <c r="O11" i="17"/>
  <c r="N11" i="17"/>
  <c r="J11" i="17"/>
  <c r="I11" i="17"/>
  <c r="H11" i="17"/>
  <c r="G11" i="17"/>
  <c r="F11" i="17"/>
  <c r="E11" i="17"/>
  <c r="F39" i="17" l="1"/>
  <c r="E39" i="17"/>
  <c r="N39" i="17"/>
  <c r="O39" i="17"/>
  <c r="S38" i="20"/>
  <c r="R38" i="20"/>
  <c r="Q38" i="20"/>
  <c r="P38" i="20"/>
  <c r="O38" i="20"/>
  <c r="N38" i="20"/>
  <c r="J38" i="20"/>
  <c r="I38" i="20"/>
  <c r="H38" i="20"/>
  <c r="G38" i="20"/>
  <c r="F38" i="20"/>
  <c r="E38" i="20"/>
  <c r="E34" i="20"/>
  <c r="F34" i="20"/>
  <c r="G34" i="20"/>
  <c r="H34" i="20"/>
  <c r="I34" i="20"/>
  <c r="J34" i="20"/>
  <c r="N34" i="20"/>
  <c r="O34" i="20"/>
  <c r="P34" i="20"/>
  <c r="Q34" i="20"/>
  <c r="R34" i="20"/>
  <c r="S34" i="20"/>
  <c r="S38" i="21" l="1"/>
  <c r="R38" i="21"/>
  <c r="Q38" i="21"/>
  <c r="P38" i="21"/>
  <c r="O38" i="21"/>
  <c r="N38" i="21"/>
  <c r="J38" i="21"/>
  <c r="I38" i="21"/>
  <c r="H38" i="21"/>
  <c r="G38" i="21"/>
  <c r="F38" i="21"/>
  <c r="E38" i="21"/>
  <c r="S34" i="21"/>
  <c r="R34" i="21"/>
  <c r="Q34" i="21"/>
  <c r="P34" i="21"/>
  <c r="O34" i="21"/>
  <c r="N34" i="21"/>
  <c r="J34" i="21"/>
  <c r="I34" i="21"/>
  <c r="H34" i="21"/>
  <c r="G34" i="21"/>
  <c r="F34" i="21"/>
  <c r="E34" i="21"/>
  <c r="S26" i="21"/>
  <c r="R26" i="21"/>
  <c r="Q26" i="21"/>
  <c r="P26" i="21"/>
  <c r="O26" i="21"/>
  <c r="N26" i="21"/>
  <c r="J26" i="21"/>
  <c r="I26" i="21"/>
  <c r="H26" i="21"/>
  <c r="G26" i="21"/>
  <c r="F26" i="21"/>
  <c r="E26" i="21"/>
  <c r="S15" i="21"/>
  <c r="R15" i="21"/>
  <c r="Q15" i="21"/>
  <c r="P15" i="21"/>
  <c r="O15" i="21"/>
  <c r="N15" i="21"/>
  <c r="J15" i="21"/>
  <c r="I15" i="21"/>
  <c r="H15" i="21"/>
  <c r="G15" i="21"/>
  <c r="F15" i="21"/>
  <c r="E15" i="21"/>
  <c r="S11" i="21"/>
  <c r="R11" i="21"/>
  <c r="Q11" i="21"/>
  <c r="P11" i="21"/>
  <c r="O11" i="21"/>
  <c r="N11" i="21"/>
  <c r="J11" i="21"/>
  <c r="I11" i="21"/>
  <c r="H11" i="21"/>
  <c r="G11" i="21"/>
  <c r="F11" i="21"/>
  <c r="E11" i="21"/>
  <c r="N39" i="21" l="1"/>
  <c r="F39" i="21"/>
  <c r="E39" i="21"/>
  <c r="O39" i="21"/>
  <c r="S26" i="14"/>
  <c r="R26" i="14"/>
  <c r="Q26" i="14"/>
  <c r="P26" i="14"/>
  <c r="O26" i="14"/>
  <c r="O41" i="14" s="1"/>
  <c r="N26" i="14"/>
  <c r="N41" i="14" s="1"/>
  <c r="J26" i="14"/>
  <c r="I26" i="14"/>
  <c r="H26" i="14"/>
  <c r="G26" i="14"/>
  <c r="F26" i="14"/>
  <c r="F41" i="14" s="1"/>
  <c r="E26" i="14"/>
  <c r="E41" i="14" s="1"/>
  <c r="O36" i="9" l="1"/>
  <c r="F36" i="9"/>
  <c r="O37" i="7" l="1"/>
  <c r="F37" i="7"/>
  <c r="G37" i="7"/>
  <c r="H37" i="7"/>
  <c r="I37" i="7"/>
  <c r="J37" i="7"/>
  <c r="P37" i="7"/>
  <c r="Q37" i="7"/>
  <c r="R37" i="7"/>
  <c r="S37" i="7"/>
  <c r="S11" i="7" l="1"/>
  <c r="R11" i="7"/>
  <c r="Q11" i="7"/>
  <c r="P11" i="7"/>
  <c r="O11" i="7"/>
  <c r="N11" i="7"/>
  <c r="J11" i="7"/>
  <c r="I11" i="7"/>
  <c r="H11" i="7"/>
  <c r="G11" i="7"/>
  <c r="F11" i="7"/>
  <c r="E11" i="7"/>
  <c r="O37" i="8" l="1"/>
  <c r="F37" i="8"/>
  <c r="E37" i="8"/>
  <c r="G37" i="8"/>
  <c r="H37" i="8"/>
  <c r="I37" i="8"/>
  <c r="J37" i="8"/>
  <c r="N37" i="8"/>
  <c r="P37" i="8"/>
  <c r="Q37" i="8"/>
  <c r="R37" i="8"/>
  <c r="S37" i="8"/>
  <c r="S38" i="18" l="1"/>
  <c r="R38" i="18"/>
  <c r="Q38" i="18"/>
  <c r="P38" i="18"/>
  <c r="O38" i="18"/>
  <c r="N38" i="18"/>
  <c r="J38" i="18"/>
  <c r="I38" i="18"/>
  <c r="H38" i="18"/>
  <c r="G38" i="18"/>
  <c r="F38" i="18"/>
  <c r="E38" i="18"/>
  <c r="S26" i="18"/>
  <c r="R26" i="18"/>
  <c r="Q26" i="18"/>
  <c r="P26" i="18"/>
  <c r="O26" i="18"/>
  <c r="N26" i="18"/>
  <c r="J26" i="18"/>
  <c r="I26" i="18"/>
  <c r="H26" i="18"/>
  <c r="G26" i="18"/>
  <c r="F26" i="18"/>
  <c r="E26" i="18"/>
  <c r="S15" i="18"/>
  <c r="R15" i="18"/>
  <c r="Q15" i="18"/>
  <c r="P15" i="18"/>
  <c r="O15" i="18"/>
  <c r="N15" i="18"/>
  <c r="J15" i="18"/>
  <c r="I15" i="18"/>
  <c r="H15" i="18"/>
  <c r="G15" i="18"/>
  <c r="F15" i="18"/>
  <c r="E15" i="18"/>
  <c r="S11" i="18"/>
  <c r="R11" i="18"/>
  <c r="Q11" i="18"/>
  <c r="P11" i="18"/>
  <c r="O11" i="18"/>
  <c r="N11" i="18"/>
  <c r="J11" i="18"/>
  <c r="I11" i="18"/>
  <c r="H11" i="18"/>
  <c r="G11" i="18"/>
  <c r="F11" i="18"/>
  <c r="E11" i="18"/>
  <c r="E39" i="18" l="1"/>
  <c r="N39" i="18"/>
  <c r="O39" i="18"/>
  <c r="F39" i="18"/>
  <c r="S38" i="15"/>
  <c r="R38" i="15"/>
  <c r="Q38" i="15"/>
  <c r="P38" i="15"/>
  <c r="N38" i="15"/>
  <c r="J38" i="15"/>
  <c r="I38" i="15"/>
  <c r="H38" i="15"/>
  <c r="G38" i="15"/>
  <c r="F38" i="15"/>
  <c r="E38" i="15"/>
  <c r="S34" i="15"/>
  <c r="R34" i="15"/>
  <c r="Q34" i="15"/>
  <c r="P34" i="15"/>
  <c r="O34" i="15"/>
  <c r="N34" i="15"/>
  <c r="J34" i="15"/>
  <c r="I34" i="15"/>
  <c r="H34" i="15"/>
  <c r="G34" i="15"/>
  <c r="F34" i="15"/>
  <c r="E34" i="15"/>
  <c r="S26" i="15"/>
  <c r="R26" i="15"/>
  <c r="Q26" i="15"/>
  <c r="P26" i="15"/>
  <c r="O26" i="15"/>
  <c r="N26" i="15"/>
  <c r="J26" i="15"/>
  <c r="I26" i="15"/>
  <c r="H26" i="15"/>
  <c r="G26" i="15"/>
  <c r="F26" i="15"/>
  <c r="E26" i="15"/>
  <c r="S15" i="15"/>
  <c r="R15" i="15"/>
  <c r="Q15" i="15"/>
  <c r="P15" i="15"/>
  <c r="O15" i="15"/>
  <c r="N15" i="15"/>
  <c r="J15" i="15"/>
  <c r="I15" i="15"/>
  <c r="H15" i="15"/>
  <c r="G15" i="15"/>
  <c r="F15" i="15"/>
  <c r="E15" i="15"/>
  <c r="O36" i="12" l="1"/>
  <c r="F36" i="12"/>
  <c r="S39" i="2" l="1"/>
  <c r="R39" i="2"/>
  <c r="Q39" i="2"/>
  <c r="P39" i="2"/>
  <c r="N39" i="2"/>
  <c r="J39" i="2"/>
  <c r="I39" i="2"/>
  <c r="H39" i="2"/>
  <c r="G39" i="2"/>
  <c r="F39" i="2"/>
  <c r="E39" i="2"/>
  <c r="S35" i="2"/>
  <c r="R35" i="2"/>
  <c r="Q35" i="2"/>
  <c r="P35" i="2"/>
  <c r="O35" i="2"/>
  <c r="N35" i="2"/>
  <c r="J35" i="2"/>
  <c r="I35" i="2"/>
  <c r="H35" i="2"/>
  <c r="G35" i="2"/>
  <c r="F35" i="2"/>
  <c r="E35" i="2"/>
  <c r="S27" i="2"/>
  <c r="R27" i="2"/>
  <c r="Q27" i="2"/>
  <c r="P27" i="2"/>
  <c r="O27" i="2"/>
  <c r="J27" i="2"/>
  <c r="I27" i="2"/>
  <c r="H27" i="2"/>
  <c r="G27" i="2"/>
  <c r="E27" i="2"/>
  <c r="S15" i="2"/>
  <c r="R15" i="2"/>
  <c r="Q15" i="2"/>
  <c r="P15" i="2"/>
  <c r="O15" i="2"/>
  <c r="N15" i="2"/>
  <c r="J15" i="2"/>
  <c r="I15" i="2"/>
  <c r="H15" i="2"/>
  <c r="G15" i="2"/>
  <c r="F15" i="2"/>
  <c r="E15" i="2"/>
  <c r="S11" i="2"/>
  <c r="R11" i="2"/>
  <c r="Q11" i="2"/>
  <c r="P11" i="2"/>
  <c r="O11" i="2"/>
  <c r="N11" i="2"/>
  <c r="J11" i="2"/>
  <c r="I11" i="2"/>
  <c r="H11" i="2"/>
  <c r="G11" i="2"/>
  <c r="F11" i="2"/>
  <c r="E11" i="2"/>
  <c r="N40" i="2" l="1"/>
  <c r="E40" i="2"/>
  <c r="F40" i="2"/>
  <c r="O40" i="2"/>
  <c r="S26" i="22"/>
  <c r="R26" i="22"/>
  <c r="Q26" i="22"/>
  <c r="P26" i="22"/>
  <c r="O26" i="22"/>
  <c r="N26" i="22"/>
  <c r="J26" i="22"/>
  <c r="I26" i="22"/>
  <c r="H26" i="22"/>
  <c r="G26" i="22"/>
  <c r="F26" i="22"/>
  <c r="E26" i="22"/>
  <c r="S15" i="22"/>
  <c r="R15" i="22"/>
  <c r="Q15" i="22"/>
  <c r="P15" i="22"/>
  <c r="O15" i="22"/>
  <c r="N15" i="22"/>
  <c r="J15" i="22"/>
  <c r="I15" i="22"/>
  <c r="H15" i="22"/>
  <c r="G15" i="22"/>
  <c r="F15" i="22"/>
  <c r="E15" i="22"/>
  <c r="S26" i="23" l="1"/>
  <c r="R26" i="23"/>
  <c r="Q26" i="23"/>
  <c r="P26" i="23"/>
  <c r="O26" i="23"/>
  <c r="N26" i="23"/>
  <c r="J26" i="23"/>
  <c r="I26" i="23"/>
  <c r="H26" i="23"/>
  <c r="G26" i="23"/>
  <c r="F26" i="23"/>
  <c r="E26" i="23"/>
  <c r="S15" i="23"/>
  <c r="R15" i="23"/>
  <c r="Q15" i="23"/>
  <c r="P15" i="23"/>
  <c r="O15" i="23"/>
  <c r="N15" i="23"/>
  <c r="J15" i="23"/>
  <c r="I15" i="23"/>
  <c r="H15" i="23"/>
  <c r="G15" i="23"/>
  <c r="F15" i="23"/>
  <c r="E15" i="23"/>
  <c r="S11" i="23"/>
  <c r="R11" i="23"/>
  <c r="Q11" i="23"/>
  <c r="P11" i="23"/>
  <c r="O11" i="23"/>
  <c r="N11" i="23"/>
  <c r="J11" i="23"/>
  <c r="I11" i="23"/>
  <c r="H11" i="23"/>
  <c r="G11" i="23"/>
  <c r="F11" i="23"/>
  <c r="E11" i="23"/>
  <c r="O41" i="23" l="1"/>
  <c r="N41" i="23"/>
  <c r="E41" i="23"/>
  <c r="F41" i="23"/>
  <c r="S26" i="7"/>
  <c r="R26" i="7"/>
  <c r="Q26" i="7"/>
  <c r="P26" i="7"/>
  <c r="O26" i="7"/>
  <c r="N26" i="7"/>
  <c r="J26" i="7"/>
  <c r="I26" i="7"/>
  <c r="H26" i="7"/>
  <c r="G26" i="7"/>
  <c r="F26" i="7"/>
  <c r="F43" i="7" s="1"/>
  <c r="E26" i="7"/>
  <c r="E43" i="7" s="1"/>
  <c r="S15" i="7"/>
  <c r="R15" i="7"/>
  <c r="Q15" i="7"/>
  <c r="P15" i="7"/>
  <c r="O15" i="7"/>
  <c r="N15" i="7"/>
  <c r="J15" i="7"/>
  <c r="I15" i="7"/>
  <c r="H15" i="7"/>
  <c r="G15" i="7"/>
  <c r="F15" i="7"/>
  <c r="E15" i="7"/>
  <c r="N43" i="7" l="1"/>
  <c r="O43" i="7"/>
  <c r="S41" i="8"/>
  <c r="R41" i="8"/>
  <c r="Q41" i="8"/>
  <c r="P41" i="8"/>
  <c r="N41" i="8"/>
  <c r="J41" i="8"/>
  <c r="I41" i="8"/>
  <c r="H41" i="8"/>
  <c r="G41" i="8"/>
  <c r="F41" i="8"/>
  <c r="E41" i="8"/>
  <c r="S26" i="8"/>
  <c r="R26" i="8"/>
  <c r="Q26" i="8"/>
  <c r="P26" i="8"/>
  <c r="O26" i="8"/>
  <c r="N26" i="8"/>
  <c r="J26" i="8"/>
  <c r="I26" i="8"/>
  <c r="H26" i="8"/>
  <c r="G26" i="8"/>
  <c r="F26" i="8"/>
  <c r="E26" i="8"/>
  <c r="O42" i="8" l="1"/>
  <c r="F42" i="8"/>
  <c r="E42" i="8"/>
  <c r="N42" i="8"/>
  <c r="F26" i="1"/>
  <c r="S15" i="1" l="1"/>
  <c r="R15" i="1"/>
  <c r="Q15" i="1"/>
  <c r="P15" i="1"/>
  <c r="O15" i="1"/>
  <c r="N15" i="1"/>
  <c r="J15" i="1"/>
  <c r="I15" i="1"/>
  <c r="G15" i="1"/>
  <c r="F15" i="1"/>
  <c r="E15" i="1"/>
  <c r="S11" i="3" l="1"/>
  <c r="R11" i="3"/>
  <c r="Q11" i="3"/>
  <c r="P11" i="3"/>
  <c r="O11" i="3"/>
  <c r="N11" i="3"/>
  <c r="J11" i="3"/>
  <c r="I11" i="3"/>
  <c r="H11" i="3"/>
  <c r="G11" i="3"/>
  <c r="F11" i="3"/>
  <c r="E11" i="3"/>
  <c r="S39" i="3"/>
  <c r="R39" i="3"/>
  <c r="Q39" i="3"/>
  <c r="P39" i="3"/>
  <c r="O39" i="3"/>
  <c r="N39" i="3"/>
  <c r="J39" i="3"/>
  <c r="I39" i="3"/>
  <c r="H39" i="3"/>
  <c r="G39" i="3"/>
  <c r="F39" i="3"/>
  <c r="E39" i="3"/>
  <c r="S35" i="3"/>
  <c r="R35" i="3"/>
  <c r="Q35" i="3"/>
  <c r="P35" i="3"/>
  <c r="O35" i="3"/>
  <c r="N35" i="3"/>
  <c r="J35" i="3"/>
  <c r="I35" i="3"/>
  <c r="H35" i="3"/>
  <c r="G35" i="3"/>
  <c r="F35" i="3"/>
  <c r="E35" i="3"/>
  <c r="S27" i="3"/>
  <c r="R27" i="3"/>
  <c r="Q27" i="3"/>
  <c r="P27" i="3"/>
  <c r="N27" i="3"/>
  <c r="J27" i="3"/>
  <c r="I27" i="3"/>
  <c r="H27" i="3"/>
  <c r="G27" i="3"/>
  <c r="E27" i="3"/>
  <c r="S15" i="3"/>
  <c r="R15" i="3"/>
  <c r="Q15" i="3"/>
  <c r="P15" i="3"/>
  <c r="O15" i="3"/>
  <c r="N15" i="3"/>
  <c r="J15" i="3"/>
  <c r="I15" i="3"/>
  <c r="H15" i="3"/>
  <c r="G15" i="3"/>
  <c r="F15" i="3"/>
  <c r="E15" i="3"/>
  <c r="N40" i="3" l="1"/>
  <c r="E40" i="3"/>
  <c r="F40" i="3"/>
  <c r="O40" i="3"/>
  <c r="S26" i="10"/>
  <c r="R26" i="10"/>
  <c r="Q26" i="10"/>
  <c r="P26" i="10"/>
  <c r="O26" i="10"/>
  <c r="N26" i="10"/>
  <c r="J26" i="10"/>
  <c r="I26" i="10"/>
  <c r="H26" i="10"/>
  <c r="G26" i="10"/>
  <c r="F26" i="10"/>
  <c r="E26" i="10"/>
  <c r="S15" i="10"/>
  <c r="R15" i="10"/>
  <c r="Q15" i="10"/>
  <c r="P15" i="10"/>
  <c r="O15" i="10"/>
  <c r="N15" i="10"/>
  <c r="J15" i="10"/>
  <c r="I15" i="10"/>
  <c r="H15" i="10"/>
  <c r="G15" i="10"/>
  <c r="F15" i="10"/>
  <c r="E15" i="10"/>
  <c r="S11" i="10"/>
  <c r="R11" i="10"/>
  <c r="Q11" i="10"/>
  <c r="P11" i="10"/>
  <c r="O11" i="10"/>
  <c r="N11" i="10"/>
  <c r="J11" i="10"/>
  <c r="I11" i="10"/>
  <c r="H11" i="10"/>
  <c r="G11" i="10"/>
  <c r="F11" i="10"/>
  <c r="E11" i="10"/>
  <c r="E39" i="10" l="1"/>
  <c r="O39" i="10"/>
  <c r="N39" i="10"/>
  <c r="F39" i="10"/>
  <c r="S11" i="1" l="1"/>
  <c r="R11" i="1"/>
  <c r="Q11" i="1"/>
  <c r="P11" i="1"/>
  <c r="O11" i="1"/>
  <c r="N11" i="1"/>
  <c r="J11" i="1"/>
  <c r="I11" i="1"/>
  <c r="H11" i="1"/>
  <c r="G11" i="1"/>
  <c r="F11" i="1"/>
  <c r="E11" i="1"/>
  <c r="S39" i="13" l="1"/>
  <c r="R39" i="13"/>
  <c r="Q39" i="13"/>
  <c r="P39" i="13"/>
  <c r="N39" i="13"/>
  <c r="J39" i="13"/>
  <c r="I39" i="13"/>
  <c r="H39" i="13"/>
  <c r="G39" i="13"/>
  <c r="F39" i="13"/>
  <c r="E39" i="13"/>
  <c r="S35" i="13"/>
  <c r="R35" i="13"/>
  <c r="Q35" i="13"/>
  <c r="P35" i="13"/>
  <c r="O35" i="13"/>
  <c r="N35" i="13"/>
  <c r="J35" i="13"/>
  <c r="I35" i="13"/>
  <c r="H35" i="13"/>
  <c r="G35" i="13"/>
  <c r="F35" i="13"/>
  <c r="E35" i="13"/>
  <c r="S26" i="13"/>
  <c r="R26" i="13"/>
  <c r="Q26" i="13"/>
  <c r="P26" i="13"/>
  <c r="O26" i="13"/>
  <c r="N26" i="13"/>
  <c r="J26" i="13"/>
  <c r="I26" i="13"/>
  <c r="H26" i="13"/>
  <c r="G26" i="13"/>
  <c r="F26" i="13"/>
  <c r="E26" i="13"/>
  <c r="S15" i="13"/>
  <c r="R15" i="13"/>
  <c r="Q15" i="13"/>
  <c r="P15" i="13"/>
  <c r="O15" i="13"/>
  <c r="N15" i="13"/>
  <c r="J15" i="13"/>
  <c r="I15" i="13"/>
  <c r="H15" i="13"/>
  <c r="G15" i="13"/>
  <c r="F15" i="13"/>
  <c r="E15" i="13"/>
  <c r="S11" i="13"/>
  <c r="R11" i="13"/>
  <c r="Q11" i="13"/>
  <c r="P11" i="13"/>
  <c r="O11" i="13"/>
  <c r="N11" i="13"/>
  <c r="J11" i="13"/>
  <c r="I11" i="13"/>
  <c r="H11" i="13"/>
  <c r="G11" i="13"/>
  <c r="F11" i="13"/>
  <c r="E11" i="13"/>
  <c r="F40" i="13" l="1"/>
  <c r="O40" i="13"/>
  <c r="E40" i="13"/>
  <c r="N40" i="13"/>
  <c r="S40" i="12"/>
  <c r="R40" i="12"/>
  <c r="Q40" i="12"/>
  <c r="P40" i="12"/>
  <c r="N40" i="12"/>
  <c r="J40" i="12"/>
  <c r="I40" i="12"/>
  <c r="H40" i="12"/>
  <c r="G40" i="12"/>
  <c r="F40" i="12"/>
  <c r="E40" i="12"/>
  <c r="S36" i="12"/>
  <c r="R36" i="12"/>
  <c r="Q36" i="12"/>
  <c r="P36" i="12"/>
  <c r="J36" i="12"/>
  <c r="I36" i="12"/>
  <c r="H36" i="12"/>
  <c r="G36" i="12"/>
  <c r="S26" i="12"/>
  <c r="R26" i="12"/>
  <c r="Q26" i="12"/>
  <c r="P26" i="12"/>
  <c r="O26" i="12"/>
  <c r="N26" i="12"/>
  <c r="J26" i="12"/>
  <c r="I26" i="12"/>
  <c r="H26" i="12"/>
  <c r="G26" i="12"/>
  <c r="F26" i="12"/>
  <c r="E26" i="12"/>
  <c r="S15" i="12"/>
  <c r="R15" i="12"/>
  <c r="Q15" i="12"/>
  <c r="P15" i="12"/>
  <c r="O15" i="12"/>
  <c r="N15" i="12"/>
  <c r="J15" i="12"/>
  <c r="I15" i="12"/>
  <c r="H15" i="12"/>
  <c r="G15" i="12"/>
  <c r="F15" i="12"/>
  <c r="E15" i="12"/>
  <c r="S11" i="12"/>
  <c r="R11" i="12"/>
  <c r="Q11" i="12"/>
  <c r="P11" i="12"/>
  <c r="O11" i="12"/>
  <c r="N11" i="12"/>
  <c r="J11" i="12"/>
  <c r="I11" i="12"/>
  <c r="H11" i="12"/>
  <c r="G11" i="12"/>
  <c r="F11" i="12"/>
  <c r="E11" i="12"/>
  <c r="O41" i="12" l="1"/>
  <c r="F41" i="12"/>
  <c r="E41" i="12"/>
  <c r="N41" i="12"/>
  <c r="S38" i="22" l="1"/>
  <c r="R38" i="22"/>
  <c r="Q38" i="22"/>
  <c r="P38" i="22"/>
  <c r="O38" i="22"/>
  <c r="N38" i="22"/>
  <c r="J38" i="22"/>
  <c r="I38" i="22"/>
  <c r="H38" i="22"/>
  <c r="G38" i="22"/>
  <c r="F38" i="22"/>
  <c r="E38" i="22"/>
  <c r="S34" i="22"/>
  <c r="R34" i="22"/>
  <c r="Q34" i="22"/>
  <c r="P34" i="22"/>
  <c r="O34" i="22"/>
  <c r="N34" i="22"/>
  <c r="J34" i="22"/>
  <c r="I34" i="22"/>
  <c r="H34" i="22"/>
  <c r="G34" i="22"/>
  <c r="F34" i="22"/>
  <c r="E34" i="22"/>
  <c r="S11" i="22"/>
  <c r="R11" i="22"/>
  <c r="Q11" i="22"/>
  <c r="P11" i="22"/>
  <c r="O11" i="22"/>
  <c r="N11" i="22"/>
  <c r="J11" i="22"/>
  <c r="I11" i="22"/>
  <c r="H11" i="22"/>
  <c r="G11" i="22"/>
  <c r="F11" i="22"/>
  <c r="E11" i="22"/>
  <c r="N39" i="22" l="1"/>
  <c r="O39" i="22"/>
  <c r="E39" i="22"/>
  <c r="F39" i="22"/>
  <c r="S11" i="15" l="1"/>
  <c r="R11" i="15"/>
  <c r="Q11" i="15"/>
  <c r="P11" i="15"/>
  <c r="O11" i="15"/>
  <c r="O39" i="15" s="1"/>
  <c r="N11" i="15"/>
  <c r="N39" i="15" s="1"/>
  <c r="J11" i="15"/>
  <c r="I11" i="15"/>
  <c r="H11" i="15"/>
  <c r="G11" i="15"/>
  <c r="F11" i="15"/>
  <c r="F39" i="15" s="1"/>
  <c r="E11" i="15"/>
  <c r="E39" i="15" s="1"/>
  <c r="S38" i="6" l="1"/>
  <c r="R38" i="6"/>
  <c r="Q38" i="6"/>
  <c r="P38" i="6"/>
  <c r="O38" i="6"/>
  <c r="N38" i="6"/>
  <c r="J38" i="6"/>
  <c r="I38" i="6"/>
  <c r="H38" i="6"/>
  <c r="G38" i="6"/>
  <c r="F38" i="6"/>
  <c r="E38" i="6"/>
  <c r="S34" i="6"/>
  <c r="R34" i="6"/>
  <c r="Q34" i="6"/>
  <c r="P34" i="6"/>
  <c r="O34" i="6"/>
  <c r="N34" i="6"/>
  <c r="J34" i="6"/>
  <c r="I34" i="6"/>
  <c r="H34" i="6"/>
  <c r="G34" i="6"/>
  <c r="F34" i="6"/>
  <c r="E34" i="6"/>
  <c r="S26" i="6"/>
  <c r="R26" i="6"/>
  <c r="Q26" i="6"/>
  <c r="P26" i="6"/>
  <c r="O26" i="6"/>
  <c r="N26" i="6"/>
  <c r="J26" i="6"/>
  <c r="I26" i="6"/>
  <c r="H26" i="6"/>
  <c r="G26" i="6"/>
  <c r="F26" i="6"/>
  <c r="E26" i="6"/>
  <c r="S15" i="6"/>
  <c r="R15" i="6"/>
  <c r="Q15" i="6"/>
  <c r="P15" i="6"/>
  <c r="O15" i="6"/>
  <c r="N15" i="6"/>
  <c r="J15" i="6"/>
  <c r="I15" i="6"/>
  <c r="H15" i="6"/>
  <c r="G15" i="6"/>
  <c r="F15" i="6"/>
  <c r="E15" i="6"/>
  <c r="S11" i="6"/>
  <c r="R11" i="6"/>
  <c r="Q11" i="6"/>
  <c r="P11" i="6"/>
  <c r="O11" i="6"/>
  <c r="N11" i="6"/>
  <c r="J11" i="6"/>
  <c r="I11" i="6"/>
  <c r="H11" i="6"/>
  <c r="G11" i="6"/>
  <c r="F11" i="6"/>
  <c r="E11" i="6"/>
  <c r="N39" i="6" l="1"/>
  <c r="E39" i="6"/>
  <c r="O39" i="6"/>
  <c r="F39" i="6"/>
  <c r="S26" i="20" l="1"/>
  <c r="R26" i="20"/>
  <c r="Q26" i="20"/>
  <c r="P26" i="20"/>
  <c r="O26" i="20"/>
  <c r="N26" i="20"/>
  <c r="J26" i="20"/>
  <c r="I26" i="20"/>
  <c r="H26" i="20"/>
  <c r="G26" i="20"/>
  <c r="F26" i="20"/>
  <c r="E26" i="20"/>
  <c r="S15" i="20"/>
  <c r="R15" i="20"/>
  <c r="Q15" i="20"/>
  <c r="P15" i="20"/>
  <c r="O15" i="20"/>
  <c r="N15" i="20"/>
  <c r="J15" i="20"/>
  <c r="I15" i="20"/>
  <c r="H15" i="20"/>
  <c r="G15" i="20"/>
  <c r="F15" i="20"/>
  <c r="E15" i="20"/>
  <c r="S11" i="20"/>
  <c r="R11" i="20"/>
  <c r="Q11" i="20"/>
  <c r="P11" i="20"/>
  <c r="O11" i="20"/>
  <c r="N11" i="20"/>
  <c r="J11" i="20"/>
  <c r="I11" i="20"/>
  <c r="H11" i="20"/>
  <c r="G11" i="20"/>
  <c r="F11" i="20"/>
  <c r="E11" i="20"/>
  <c r="O39" i="20" l="1"/>
  <c r="F39" i="20"/>
  <c r="E39" i="20"/>
  <c r="N39" i="20"/>
  <c r="S36" i="9" l="1"/>
  <c r="R36" i="9"/>
  <c r="Q36" i="9"/>
  <c r="P36" i="9"/>
  <c r="N36" i="9"/>
  <c r="J36" i="9"/>
  <c r="I36" i="9"/>
  <c r="H36" i="9"/>
  <c r="G36" i="9"/>
  <c r="E36" i="9"/>
  <c r="S38" i="5" l="1"/>
  <c r="R38" i="5"/>
  <c r="Q38" i="5"/>
  <c r="P38" i="5"/>
  <c r="O38" i="5"/>
  <c r="N38" i="5"/>
  <c r="J38" i="5"/>
  <c r="I38" i="5"/>
  <c r="H38" i="5"/>
  <c r="G38" i="5"/>
  <c r="F38" i="5"/>
  <c r="E38" i="5"/>
  <c r="S34" i="5"/>
  <c r="R34" i="5"/>
  <c r="Q34" i="5"/>
  <c r="P34" i="5"/>
  <c r="O34" i="5"/>
  <c r="N34" i="5"/>
  <c r="J34" i="5"/>
  <c r="I34" i="5"/>
  <c r="H34" i="5"/>
  <c r="G34" i="5"/>
  <c r="F34" i="5"/>
  <c r="E34" i="5"/>
  <c r="S26" i="5"/>
  <c r="R26" i="5"/>
  <c r="Q26" i="5"/>
  <c r="P26" i="5"/>
  <c r="O26" i="5"/>
  <c r="N26" i="5"/>
  <c r="J26" i="5"/>
  <c r="I26" i="5"/>
  <c r="H26" i="5"/>
  <c r="G26" i="5"/>
  <c r="F26" i="5"/>
  <c r="E26" i="5"/>
  <c r="S15" i="5"/>
  <c r="R15" i="5"/>
  <c r="Q15" i="5"/>
  <c r="P15" i="5"/>
  <c r="O15" i="5"/>
  <c r="N15" i="5"/>
  <c r="J15" i="5"/>
  <c r="I15" i="5"/>
  <c r="H15" i="5"/>
  <c r="G15" i="5"/>
  <c r="F15" i="5"/>
  <c r="E15" i="5"/>
  <c r="O39" i="5" l="1"/>
  <c r="F39" i="5"/>
  <c r="E39" i="5"/>
  <c r="N39" i="5"/>
  <c r="S38" i="1" l="1"/>
  <c r="R38" i="1"/>
  <c r="Q38" i="1"/>
  <c r="P38" i="1"/>
  <c r="O38" i="1"/>
  <c r="N38" i="1"/>
  <c r="J38" i="1"/>
  <c r="I38" i="1"/>
  <c r="H38" i="1"/>
  <c r="G38" i="1"/>
  <c r="F38" i="1"/>
  <c r="E38" i="1"/>
  <c r="S26" i="1"/>
  <c r="R26" i="1"/>
  <c r="Q26" i="1"/>
  <c r="P26" i="1"/>
  <c r="N26" i="1"/>
  <c r="J26" i="1"/>
  <c r="I26" i="1"/>
  <c r="H26" i="1"/>
  <c r="G26" i="1"/>
  <c r="E26" i="1"/>
  <c r="N39" i="1" l="1"/>
  <c r="O39" i="1"/>
  <c r="F39" i="1"/>
  <c r="E39" i="1"/>
  <c r="S15" i="11" l="1"/>
  <c r="R15" i="11"/>
  <c r="Q15" i="11"/>
  <c r="P15" i="11"/>
  <c r="O15" i="11"/>
  <c r="N15" i="11"/>
  <c r="J15" i="11"/>
  <c r="I15" i="11"/>
  <c r="H15" i="11"/>
  <c r="G15" i="11"/>
  <c r="F15" i="11"/>
  <c r="E15" i="11"/>
  <c r="S11" i="11"/>
  <c r="R11" i="11"/>
  <c r="Q11" i="11"/>
  <c r="P11" i="11"/>
  <c r="O11" i="11"/>
  <c r="N11" i="11"/>
  <c r="J11" i="11"/>
  <c r="I11" i="11"/>
  <c r="H11" i="11"/>
  <c r="G11" i="11"/>
  <c r="F11" i="11"/>
  <c r="E11" i="11"/>
  <c r="S38" i="11" l="1"/>
  <c r="R38" i="11"/>
  <c r="Q38" i="11"/>
  <c r="P38" i="11"/>
  <c r="O38" i="11"/>
  <c r="N38" i="11"/>
  <c r="J38" i="11"/>
  <c r="I38" i="11"/>
  <c r="H38" i="11"/>
  <c r="G38" i="11"/>
  <c r="F38" i="11"/>
  <c r="E38" i="11"/>
  <c r="S34" i="11"/>
  <c r="R34" i="11"/>
  <c r="Q34" i="11"/>
  <c r="P34" i="11"/>
  <c r="O34" i="11"/>
  <c r="N34" i="11"/>
  <c r="J34" i="11"/>
  <c r="I34" i="11"/>
  <c r="H34" i="11"/>
  <c r="G34" i="11"/>
  <c r="F34" i="11"/>
  <c r="E34" i="11"/>
  <c r="S26" i="11"/>
  <c r="R26" i="11"/>
  <c r="Q26" i="11"/>
  <c r="P26" i="11"/>
  <c r="O26" i="11"/>
  <c r="N26" i="11"/>
  <c r="J26" i="11"/>
  <c r="I26" i="11"/>
  <c r="H26" i="11"/>
  <c r="G26" i="11"/>
  <c r="F26" i="11"/>
  <c r="E26" i="11"/>
  <c r="N39" i="11" l="1"/>
  <c r="O39" i="11"/>
  <c r="E39" i="11"/>
  <c r="F39" i="11"/>
  <c r="S40" i="9" l="1"/>
  <c r="R40" i="9"/>
  <c r="Q40" i="9"/>
  <c r="P40" i="9"/>
  <c r="O40" i="9"/>
  <c r="N40" i="9"/>
  <c r="J40" i="9"/>
  <c r="I40" i="9"/>
  <c r="H40" i="9"/>
  <c r="G40" i="9"/>
  <c r="F40" i="9"/>
  <c r="E40" i="9"/>
  <c r="S26" i="9"/>
  <c r="R26" i="9"/>
  <c r="Q26" i="9"/>
  <c r="P26" i="9"/>
  <c r="O26" i="9"/>
  <c r="N26" i="9"/>
  <c r="J26" i="9"/>
  <c r="I26" i="9"/>
  <c r="H26" i="9"/>
  <c r="G26" i="9"/>
  <c r="F26" i="9"/>
  <c r="E26" i="9"/>
  <c r="S15" i="9"/>
  <c r="R15" i="9"/>
  <c r="Q15" i="9"/>
  <c r="P15" i="9"/>
  <c r="O15" i="9"/>
  <c r="N15" i="9"/>
  <c r="J15" i="9"/>
  <c r="I15" i="9"/>
  <c r="H15" i="9"/>
  <c r="G15" i="9"/>
  <c r="F15" i="9"/>
  <c r="E15" i="9"/>
  <c r="S11" i="9"/>
  <c r="R11" i="9"/>
  <c r="Q11" i="9"/>
  <c r="P11" i="9"/>
  <c r="O11" i="9"/>
  <c r="N11" i="9"/>
  <c r="J11" i="9"/>
  <c r="I11" i="9"/>
  <c r="H11" i="9"/>
  <c r="G11" i="9"/>
  <c r="F11" i="9"/>
  <c r="E11" i="9"/>
  <c r="O41" i="9" l="1"/>
  <c r="N41" i="9"/>
  <c r="E41" i="9"/>
  <c r="F41" i="9"/>
</calcChain>
</file>

<file path=xl/sharedStrings.xml><?xml version="1.0" encoding="utf-8"?>
<sst xmlns="http://schemas.openxmlformats.org/spreadsheetml/2006/main" count="3263" uniqueCount="296">
  <si>
    <t>УТВЕРЖДАЮ</t>
  </si>
  <si>
    <t>СОГЛАСОВАНО</t>
  </si>
  <si>
    <t>ИП Антипина Е.Г.</t>
  </si>
  <si>
    <t>_____________ Е.Г.Антипина</t>
  </si>
  <si>
    <t>№ рецептуры</t>
  </si>
  <si>
    <t xml:space="preserve">Наименование блюда          1-4 классы     </t>
  </si>
  <si>
    <t>Вес блюда</t>
  </si>
  <si>
    <t>Цена блюда</t>
  </si>
  <si>
    <t>Белки</t>
  </si>
  <si>
    <t>Жиры</t>
  </si>
  <si>
    <t>Угле воды</t>
  </si>
  <si>
    <t>Энергетическая ценность (ккал)</t>
  </si>
  <si>
    <t>МЕНЮ</t>
  </si>
  <si>
    <t>ЗАВТРАК 1</t>
  </si>
  <si>
    <t>ИТОГО</t>
  </si>
  <si>
    <t>ЗАВТРАК 2</t>
  </si>
  <si>
    <t>ОБЕД</t>
  </si>
  <si>
    <t>УЖИН</t>
  </si>
  <si>
    <t>ВЕЧЕРНИК</t>
  </si>
  <si>
    <t>Каша Дружба</t>
  </si>
  <si>
    <t>Чай с молоком</t>
  </si>
  <si>
    <t>Хлеб пшеничный</t>
  </si>
  <si>
    <t>25</t>
  </si>
  <si>
    <t>200</t>
  </si>
  <si>
    <t>90</t>
  </si>
  <si>
    <t>Хлеб столовый (ржано-пшеничный)</t>
  </si>
  <si>
    <t>100</t>
  </si>
  <si>
    <t>Чай с лимоном</t>
  </si>
  <si>
    <t>207</t>
  </si>
  <si>
    <t>Картофельное пюре</t>
  </si>
  <si>
    <t>Котлеты куриные</t>
  </si>
  <si>
    <t>Чай с сахаром</t>
  </si>
  <si>
    <t xml:space="preserve">Директор МБОУ "СКШИ-8вида" </t>
  </si>
  <si>
    <t>_____________ С.А.Гизатуллин</t>
  </si>
  <si>
    <t>Зав.столовой  ____________Е.С.Муратшина</t>
  </si>
  <si>
    <t>Каша рисовая вязкая</t>
  </si>
  <si>
    <t>19,45</t>
  </si>
  <si>
    <t>Наименование блюда              5-9 классы</t>
  </si>
  <si>
    <t>ПОЛДНИК</t>
  </si>
  <si>
    <t>40</t>
  </si>
  <si>
    <t>Каша гречневая вязкая</t>
  </si>
  <si>
    <t>Жаркое по-домашнему</t>
  </si>
  <si>
    <t>150</t>
  </si>
  <si>
    <t>250</t>
  </si>
  <si>
    <t>2,25</t>
  </si>
  <si>
    <t>Суп картофельный с макаронными изделиями</t>
  </si>
  <si>
    <t>Каша гречневая рассыпчатая</t>
  </si>
  <si>
    <t>Гуляш из говядины</t>
  </si>
  <si>
    <t>2,35</t>
  </si>
  <si>
    <t>Напиток из шиповника</t>
  </si>
  <si>
    <t>Фрикадельки из говядины, тушенные в соусе</t>
  </si>
  <si>
    <t>30</t>
  </si>
  <si>
    <t>0,00</t>
  </si>
  <si>
    <t>180</t>
  </si>
  <si>
    <t>18,50</t>
  </si>
  <si>
    <t>Суп молочный с макаронными изделиями</t>
  </si>
  <si>
    <t>3,60</t>
  </si>
  <si>
    <t>23,34</t>
  </si>
  <si>
    <t>11,66</t>
  </si>
  <si>
    <t>13,99</t>
  </si>
  <si>
    <t>2,29</t>
  </si>
  <si>
    <t>5,75</t>
  </si>
  <si>
    <t>60</t>
  </si>
  <si>
    <t>22,16</t>
  </si>
  <si>
    <t>50</t>
  </si>
  <si>
    <t>27,50</t>
  </si>
  <si>
    <t>20</t>
  </si>
  <si>
    <t>2,30</t>
  </si>
  <si>
    <t>33,00</t>
  </si>
  <si>
    <t>Макаронные изделия отварные</t>
  </si>
  <si>
    <t xml:space="preserve">Курица в соусе с томатом </t>
  </si>
  <si>
    <t>Хлеб ржаной</t>
  </si>
  <si>
    <t>Бутерброды с маслом</t>
  </si>
  <si>
    <t>4,50</t>
  </si>
  <si>
    <t>Суп картофельный с бобовыми</t>
  </si>
  <si>
    <t>23,04</t>
  </si>
  <si>
    <t>27,65</t>
  </si>
  <si>
    <t xml:space="preserve">Кнели из кур с рисом </t>
  </si>
  <si>
    <t>Омлет натуральный</t>
  </si>
  <si>
    <t>0</t>
  </si>
  <si>
    <t>Кисель</t>
  </si>
  <si>
    <t>Суп Щи из свежей капусты с картофелем</t>
  </si>
  <si>
    <t>Фрикадельки из кур</t>
  </si>
  <si>
    <t>313;470</t>
  </si>
  <si>
    <t>20,35</t>
  </si>
  <si>
    <t>1,15</t>
  </si>
  <si>
    <t>0,11</t>
  </si>
  <si>
    <t>Йогурт питьевой</t>
  </si>
  <si>
    <t>24,40</t>
  </si>
  <si>
    <t>91:94</t>
  </si>
  <si>
    <t>Бутерброды с маслом и  сыром</t>
  </si>
  <si>
    <t>Каша из хлопьев овсяных "Геркулес"</t>
  </si>
  <si>
    <t>Суп борщ с капустой и картофелем</t>
  </si>
  <si>
    <t>Компот из смеси сухофруктов</t>
  </si>
  <si>
    <t>24,94</t>
  </si>
  <si>
    <t>10,95</t>
  </si>
  <si>
    <t>Каша пшенная вязкая</t>
  </si>
  <si>
    <t>110</t>
  </si>
  <si>
    <t>45</t>
  </si>
  <si>
    <t>Фрикадельки рыбные</t>
  </si>
  <si>
    <t>2,88</t>
  </si>
  <si>
    <t>9,95</t>
  </si>
  <si>
    <t>16,58</t>
  </si>
  <si>
    <t>47,07</t>
  </si>
  <si>
    <t>31,20</t>
  </si>
  <si>
    <t>Салат из моркови и яблок</t>
  </si>
  <si>
    <t>Запеканка из творога с фруктовым соусом</t>
  </si>
  <si>
    <t>58,28</t>
  </si>
  <si>
    <t>67,99</t>
  </si>
  <si>
    <t>210</t>
  </si>
  <si>
    <t>Салат Винегрет овощной</t>
  </si>
  <si>
    <t>9,28</t>
  </si>
  <si>
    <t>15,47</t>
  </si>
  <si>
    <t>0,55</t>
  </si>
  <si>
    <t>0,25</t>
  </si>
  <si>
    <t>0,04</t>
  </si>
  <si>
    <t>Салат картофельный с огурцами солеными</t>
  </si>
  <si>
    <t>0,50</t>
  </si>
  <si>
    <t>Салат из белокачанной капусты с помидорами и огурцами</t>
  </si>
  <si>
    <t>9,75</t>
  </si>
  <si>
    <t>16,25</t>
  </si>
  <si>
    <t>19,49</t>
  </si>
  <si>
    <t>23,38</t>
  </si>
  <si>
    <t xml:space="preserve">Салат Витаминный </t>
  </si>
  <si>
    <t>48,45</t>
  </si>
  <si>
    <t>2,52</t>
  </si>
  <si>
    <t>3,15</t>
  </si>
  <si>
    <t>1,26</t>
  </si>
  <si>
    <t>1,89</t>
  </si>
  <si>
    <t>Салат картофельный с кукурузой и морковью</t>
  </si>
  <si>
    <t>Суп Рассольник Ленинградский</t>
  </si>
  <si>
    <t>10,17</t>
  </si>
  <si>
    <t>Салат картофельный с зеленым горошком</t>
  </si>
  <si>
    <t>Плов из отварной говядины</t>
  </si>
  <si>
    <t xml:space="preserve">Омлет с сыром </t>
  </si>
  <si>
    <t>6,50</t>
  </si>
  <si>
    <t>517:495</t>
  </si>
  <si>
    <t>494;493</t>
  </si>
  <si>
    <t>4,85</t>
  </si>
  <si>
    <t>Молоко кипяченое</t>
  </si>
  <si>
    <t>39,06</t>
  </si>
  <si>
    <t>23,81</t>
  </si>
  <si>
    <t>Компот из апельсинов  с яблоками</t>
  </si>
  <si>
    <t>8,50</t>
  </si>
  <si>
    <t>14,17</t>
  </si>
  <si>
    <t>30,72</t>
  </si>
  <si>
    <t>3,31</t>
  </si>
  <si>
    <t>5,52</t>
  </si>
  <si>
    <t>11,74</t>
  </si>
  <si>
    <t>14,09</t>
  </si>
  <si>
    <t>63,29</t>
  </si>
  <si>
    <t>57,54</t>
  </si>
  <si>
    <t>1,80</t>
  </si>
  <si>
    <t>1,70</t>
  </si>
  <si>
    <t>0,70</t>
  </si>
  <si>
    <t>3,50</t>
  </si>
  <si>
    <t>14,91</t>
  </si>
  <si>
    <t>13,88</t>
  </si>
  <si>
    <t>Груша</t>
  </si>
  <si>
    <t>17,93</t>
  </si>
  <si>
    <t>12,26</t>
  </si>
  <si>
    <t>1,99</t>
  </si>
  <si>
    <t>9,85</t>
  </si>
  <si>
    <t>16,42</t>
  </si>
  <si>
    <t>11,19</t>
  </si>
  <si>
    <t>39,13</t>
  </si>
  <si>
    <t>43,48</t>
  </si>
  <si>
    <t>0,05</t>
  </si>
  <si>
    <t>495:503</t>
  </si>
  <si>
    <t>4,96</t>
  </si>
  <si>
    <t>13,15</t>
  </si>
  <si>
    <t>9,87</t>
  </si>
  <si>
    <t>36,53</t>
  </si>
  <si>
    <t>40,59</t>
  </si>
  <si>
    <t>11,41</t>
  </si>
  <si>
    <t>10,38</t>
  </si>
  <si>
    <t>на  26 января 2023 года</t>
  </si>
  <si>
    <t>2,70</t>
  </si>
  <si>
    <t>37,65</t>
  </si>
  <si>
    <t>25,32</t>
  </si>
  <si>
    <t>19,85</t>
  </si>
  <si>
    <t>50,06</t>
  </si>
  <si>
    <t>Плов из отварной курицы</t>
  </si>
  <si>
    <t>50,39</t>
  </si>
  <si>
    <t>на  01 февраля 2023 года</t>
  </si>
  <si>
    <t>10,75</t>
  </si>
  <si>
    <t>17,92</t>
  </si>
  <si>
    <t>16,50</t>
  </si>
  <si>
    <t>13,46</t>
  </si>
  <si>
    <t>46,81</t>
  </si>
  <si>
    <t>52,01</t>
  </si>
  <si>
    <t>12,30</t>
  </si>
  <si>
    <t>на  03 февраля 2023 года</t>
  </si>
  <si>
    <t>Завтрак 2</t>
  </si>
  <si>
    <t>Салат овощной с зеленым горошком</t>
  </si>
  <si>
    <t>42,26</t>
  </si>
  <si>
    <t>4,13</t>
  </si>
  <si>
    <t>на  06 февраля 2023 года</t>
  </si>
  <si>
    <t>10,34</t>
  </si>
  <si>
    <t>6,99</t>
  </si>
  <si>
    <t>на  07 февраля 2023 года</t>
  </si>
  <si>
    <t>309:406</t>
  </si>
  <si>
    <t>Омлет  с сыром</t>
  </si>
  <si>
    <t>8,87</t>
  </si>
  <si>
    <t>31,66</t>
  </si>
  <si>
    <t>36,93</t>
  </si>
  <si>
    <t>на 08 февраля 2023 года</t>
  </si>
  <si>
    <t>9,39</t>
  </si>
  <si>
    <t>15,65</t>
  </si>
  <si>
    <t>15,11</t>
  </si>
  <si>
    <t>370;309</t>
  </si>
  <si>
    <t>60,07</t>
  </si>
  <si>
    <t>519;495</t>
  </si>
  <si>
    <t>13,41</t>
  </si>
  <si>
    <t>3,76</t>
  </si>
  <si>
    <t>35,35</t>
  </si>
  <si>
    <t>26,23</t>
  </si>
  <si>
    <t>на  09 февраля 2023 года</t>
  </si>
  <si>
    <t>37,67</t>
  </si>
  <si>
    <t>41,86</t>
  </si>
  <si>
    <t>12,77</t>
  </si>
  <si>
    <t>4,33</t>
  </si>
  <si>
    <t>7,12</t>
  </si>
  <si>
    <t>33,87</t>
  </si>
  <si>
    <t>Мандарины</t>
  </si>
  <si>
    <t>26,43</t>
  </si>
  <si>
    <t>на 10 февраля 2023 года</t>
  </si>
  <si>
    <t>на  13 февраля 2023 года</t>
  </si>
  <si>
    <t>на  14 февраля 2023 года</t>
  </si>
  <si>
    <t>на  15 февраля 2023 года</t>
  </si>
  <si>
    <t>6,17</t>
  </si>
  <si>
    <t>4,27</t>
  </si>
  <si>
    <t>31,50</t>
  </si>
  <si>
    <t>36,46</t>
  </si>
  <si>
    <t>34,06</t>
  </si>
  <si>
    <t>35,00</t>
  </si>
  <si>
    <t>29,78</t>
  </si>
  <si>
    <t>43,89</t>
  </si>
  <si>
    <t>на 16 февраля 2023 года</t>
  </si>
  <si>
    <t>10,97</t>
  </si>
  <si>
    <t>10,74</t>
  </si>
  <si>
    <t>27,67</t>
  </si>
  <si>
    <t>18,35</t>
  </si>
  <si>
    <t>ЗАВТРАК</t>
  </si>
  <si>
    <t>Омлет с сыром</t>
  </si>
  <si>
    <t>508;494</t>
  </si>
  <si>
    <t>4,21</t>
  </si>
  <si>
    <t>31,41</t>
  </si>
  <si>
    <t>2,48</t>
  </si>
  <si>
    <t>14,11</t>
  </si>
  <si>
    <t>на  17 февраля 2023 года</t>
  </si>
  <si>
    <t>Салат из моркови и чернослива</t>
  </si>
  <si>
    <t>на  20 февраля 2023 года</t>
  </si>
  <si>
    <t>1,77</t>
  </si>
  <si>
    <t>0,23</t>
  </si>
  <si>
    <t>на  21 февраля 2023 года</t>
  </si>
  <si>
    <t>9,49</t>
  </si>
  <si>
    <t>43,26</t>
  </si>
  <si>
    <t>9,40</t>
  </si>
  <si>
    <t>6,65</t>
  </si>
  <si>
    <t>120</t>
  </si>
  <si>
    <t>64,25</t>
  </si>
  <si>
    <t>49,46</t>
  </si>
  <si>
    <t>1,96</t>
  </si>
  <si>
    <t>на 01 марта 2023 года</t>
  </si>
  <si>
    <t>1,47</t>
  </si>
  <si>
    <t>52,54</t>
  </si>
  <si>
    <t>34,81</t>
  </si>
  <si>
    <t>15,87</t>
  </si>
  <si>
    <t>23</t>
  </si>
  <si>
    <t>на  02 марта 2023 года</t>
  </si>
  <si>
    <t>4,05</t>
  </si>
  <si>
    <t>14,88</t>
  </si>
  <si>
    <t>6,72</t>
  </si>
  <si>
    <t>на  03 марта 2023 года</t>
  </si>
  <si>
    <t>на  06 марта 2023 года</t>
  </si>
  <si>
    <t>14,56</t>
  </si>
  <si>
    <t>19,06</t>
  </si>
  <si>
    <t>41,27</t>
  </si>
  <si>
    <t>32,85</t>
  </si>
  <si>
    <t>на 07 марта 2023 года</t>
  </si>
  <si>
    <t>Мягкий творог</t>
  </si>
  <si>
    <t>29,80</t>
  </si>
  <si>
    <t>0,08</t>
  </si>
  <si>
    <t>1,28</t>
  </si>
  <si>
    <t>на 09 марта 2023 года</t>
  </si>
  <si>
    <t>0,48</t>
  </si>
  <si>
    <t>47,69</t>
  </si>
  <si>
    <t>11,35</t>
  </si>
  <si>
    <t>на  10 марта 2023 года</t>
  </si>
  <si>
    <t>на 13 марта 2023 года</t>
  </si>
  <si>
    <t>33,50</t>
  </si>
  <si>
    <t>5,50</t>
  </si>
  <si>
    <t>9,17</t>
  </si>
  <si>
    <t>18,82</t>
  </si>
  <si>
    <t>7,04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</si>
</sst>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/>
    <xf numFmtId="0" fontId="8" fillId="0" borderId="6" xfId="0" applyFont="1" applyBorder="1"/>
    <xf numFmtId="0" fontId="9" fillId="0" borderId="13" xfId="0" applyFont="1" applyBorder="1" applyAlignment="1">
      <alignment horizontal="right" wrapText="1"/>
    </xf>
    <xf numFmtId="49" fontId="9" fillId="0" borderId="6" xfId="0" applyNumberFormat="1" applyFont="1" applyBorder="1" applyAlignment="1">
      <alignment horizontal="center" wrapText="1"/>
    </xf>
    <xf numFmtId="49" fontId="9" fillId="0" borderId="6" xfId="1" applyNumberFormat="1" applyFont="1" applyBorder="1" applyAlignment="1">
      <alignment horizontal="center" wrapText="1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9" fillId="2" borderId="13" xfId="0" applyFont="1" applyFill="1" applyBorder="1" applyAlignment="1">
      <alignment horizontal="right" wrapText="1"/>
    </xf>
    <xf numFmtId="49" fontId="9" fillId="2" borderId="6" xfId="0" applyNumberFormat="1" applyFont="1" applyFill="1" applyBorder="1" applyAlignment="1">
      <alignment horizontal="center" wrapText="1"/>
    </xf>
    <xf numFmtId="49" fontId="9" fillId="2" borderId="6" xfId="1" applyNumberFormat="1" applyFont="1" applyFill="1" applyBorder="1" applyAlignment="1">
      <alignment horizontal="center" wrapText="1"/>
    </xf>
    <xf numFmtId="0" fontId="6" fillId="0" borderId="6" xfId="0" applyFont="1" applyBorder="1" applyAlignment="1"/>
    <xf numFmtId="0" fontId="9" fillId="0" borderId="6" xfId="0" applyFont="1" applyBorder="1" applyAlignment="1">
      <alignment horizontal="right" wrapText="1"/>
    </xf>
    <xf numFmtId="0" fontId="9" fillId="2" borderId="14" xfId="0" applyFont="1" applyFill="1" applyBorder="1" applyAlignment="1">
      <alignment horizontal="right" wrapText="1"/>
    </xf>
    <xf numFmtId="2" fontId="9" fillId="0" borderId="6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center" wrapText="1"/>
    </xf>
    <xf numFmtId="49" fontId="9" fillId="0" borderId="15" xfId="1" applyNumberFormat="1" applyFont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9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2" fontId="9" fillId="0" borderId="6" xfId="0" applyNumberFormat="1" applyFont="1" applyBorder="1" applyAlignment="1"/>
    <xf numFmtId="2" fontId="9" fillId="2" borderId="6" xfId="0" applyNumberFormat="1" applyFont="1" applyFill="1" applyBorder="1" applyAlignment="1"/>
    <xf numFmtId="2" fontId="9" fillId="0" borderId="6" xfId="1" applyNumberFormat="1" applyFont="1" applyBorder="1" applyAlignment="1">
      <alignment wrapText="1"/>
    </xf>
    <xf numFmtId="0" fontId="12" fillId="0" borderId="6" xfId="0" applyFont="1" applyBorder="1" applyAlignment="1"/>
    <xf numFmtId="0" fontId="11" fillId="0" borderId="6" xfId="0" applyFont="1" applyBorder="1" applyAlignment="1"/>
    <xf numFmtId="2" fontId="9" fillId="0" borderId="15" xfId="0" applyNumberFormat="1" applyFont="1" applyBorder="1" applyAlignment="1"/>
    <xf numFmtId="2" fontId="8" fillId="0" borderId="6" xfId="0" applyNumberFormat="1" applyFont="1" applyBorder="1"/>
    <xf numFmtId="2" fontId="6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9" fillId="2" borderId="6" xfId="0" applyNumberFormat="1" applyFont="1" applyFill="1" applyBorder="1" applyAlignment="1">
      <alignment horizontal="center"/>
    </xf>
    <xf numFmtId="49" fontId="9" fillId="0" borderId="6" xfId="1" applyNumberFormat="1" applyFont="1" applyBorder="1" applyAlignment="1">
      <alignment horizontal="right" wrapText="1"/>
    </xf>
    <xf numFmtId="2" fontId="10" fillId="0" borderId="6" xfId="0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2" fontId="11" fillId="0" borderId="6" xfId="0" applyNumberFormat="1" applyFont="1" applyBorder="1"/>
    <xf numFmtId="0" fontId="9" fillId="0" borderId="14" xfId="0" applyFont="1" applyBorder="1" applyAlignment="1">
      <alignment horizontal="right" wrapText="1"/>
    </xf>
    <xf numFmtId="2" fontId="9" fillId="0" borderId="15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2" fontId="9" fillId="0" borderId="6" xfId="1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2" fontId="9" fillId="2" borderId="6" xfId="1" applyNumberFormat="1" applyFont="1" applyFill="1" applyBorder="1" applyAlignment="1">
      <alignment horizontal="right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11" fillId="0" borderId="6" xfId="0" applyNumberFormat="1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2" fontId="9" fillId="2" borderId="6" xfId="1" applyNumberFormat="1" applyFont="1" applyFill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2" fontId="8" fillId="0" borderId="0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/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2" fontId="8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6" xfId="0" applyBorder="1" applyAlignment="1"/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9" fillId="2" borderId="6" xfId="1" applyNumberFormat="1" applyFont="1" applyFill="1" applyBorder="1" applyAlignment="1">
      <alignment wrapText="1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9" fontId="4" fillId="0" borderId="6" xfId="1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2" borderId="7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4" workbookViewId="0">
      <selection activeCell="F46" sqref="F46"/>
    </sheetView>
  </sheetViews>
  <sheetFormatPr defaultRowHeight="15" x14ac:dyDescent="0.25"/>
  <cols>
    <col min="4" max="4" width="11.5703125" customWidth="1"/>
    <col min="6" max="6" width="11.28515625" customWidth="1"/>
    <col min="10" max="10" width="14.140625" customWidth="1"/>
    <col min="13" max="13" width="11.5703125" customWidth="1"/>
    <col min="15" max="15" width="11.85546875" bestFit="1" customWidth="1"/>
    <col min="16" max="16" width="10.140625" customWidth="1"/>
    <col min="18" max="18" width="10.7109375" customWidth="1"/>
    <col min="19" max="19" width="14.855468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"/>
      <c r="M2" s="1"/>
      <c r="N2" s="1"/>
      <c r="O2" s="2"/>
      <c r="P2" s="1" t="s">
        <v>32</v>
      </c>
      <c r="Q2" s="1"/>
      <c r="R2" s="1"/>
      <c r="S2" s="2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7.25" customHeight="1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4" customHeight="1" thickBot="1" x14ac:dyDescent="0.4">
      <c r="B5" s="209" t="s">
        <v>264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69.75" customHeight="1" x14ac:dyDescent="0.25">
      <c r="A6" s="4" t="s">
        <v>4</v>
      </c>
      <c r="B6" s="213" t="s">
        <v>5</v>
      </c>
      <c r="C6" s="214"/>
      <c r="D6" s="215"/>
      <c r="E6" s="11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1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40.5" customHeight="1" x14ac:dyDescent="0.3">
      <c r="A8" s="19">
        <v>247</v>
      </c>
      <c r="B8" s="200" t="s">
        <v>91</v>
      </c>
      <c r="C8" s="200"/>
      <c r="D8" s="200"/>
      <c r="E8" s="11" t="s">
        <v>42</v>
      </c>
      <c r="F8" s="12" t="s">
        <v>121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91</v>
      </c>
      <c r="L8" s="200"/>
      <c r="M8" s="200"/>
      <c r="N8" s="11" t="s">
        <v>53</v>
      </c>
      <c r="O8" s="12" t="s">
        <v>122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7.7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8.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44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2.25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4" customHeight="1" x14ac:dyDescent="0.35">
      <c r="A11" s="188" t="s">
        <v>14</v>
      </c>
      <c r="B11" s="189"/>
      <c r="C11" s="189"/>
      <c r="D11" s="190"/>
      <c r="E11" s="114">
        <f t="shared" ref="E11:J11" si="0">E8+E9+E10</f>
        <v>375</v>
      </c>
      <c r="F11" s="114">
        <f t="shared" si="0"/>
        <v>27.82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14">
        <f t="shared" ref="N11:S11" si="1">N8+N9+N10</f>
        <v>405</v>
      </c>
      <c r="O11" s="36">
        <f t="shared" si="1"/>
        <v>31.71</v>
      </c>
      <c r="P11" s="135">
        <f t="shared" si="1"/>
        <v>10.4</v>
      </c>
      <c r="Q11" s="135">
        <f t="shared" si="1"/>
        <v>14.68</v>
      </c>
      <c r="R11" s="135">
        <f t="shared" si="1"/>
        <v>57.430000000000007</v>
      </c>
      <c r="S11" s="135">
        <f t="shared" si="1"/>
        <v>451.29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36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36.75" customHeight="1" x14ac:dyDescent="0.3">
      <c r="A14" s="15">
        <v>493</v>
      </c>
      <c r="B14" s="194" t="s">
        <v>31</v>
      </c>
      <c r="C14" s="195"/>
      <c r="D14" s="196"/>
      <c r="E14" s="16" t="s">
        <v>23</v>
      </c>
      <c r="F14" s="17" t="s">
        <v>52</v>
      </c>
      <c r="G14" s="24">
        <v>0.1</v>
      </c>
      <c r="H14" s="24">
        <v>0</v>
      </c>
      <c r="I14" s="24">
        <v>15</v>
      </c>
      <c r="J14" s="24">
        <v>60</v>
      </c>
      <c r="K14" s="194" t="s">
        <v>31</v>
      </c>
      <c r="L14" s="195"/>
      <c r="M14" s="196"/>
      <c r="N14" s="16" t="s">
        <v>23</v>
      </c>
      <c r="O14" s="17" t="s">
        <v>52</v>
      </c>
      <c r="P14" s="24">
        <v>0.1</v>
      </c>
      <c r="Q14" s="24">
        <v>0</v>
      </c>
      <c r="R14" s="24">
        <v>15</v>
      </c>
      <c r="S14" s="24">
        <v>60</v>
      </c>
    </row>
    <row r="15" spans="1:19" ht="25.5" customHeight="1" x14ac:dyDescent="0.35">
      <c r="A15" s="188" t="s">
        <v>14</v>
      </c>
      <c r="B15" s="189"/>
      <c r="C15" s="189"/>
      <c r="D15" s="190"/>
      <c r="E15" s="131">
        <f t="shared" ref="E15:J15" si="2">E13+E14</f>
        <v>240</v>
      </c>
      <c r="F15" s="36">
        <f t="shared" si="2"/>
        <v>0</v>
      </c>
      <c r="G15" s="46">
        <f t="shared" si="2"/>
        <v>1.7000000000000002</v>
      </c>
      <c r="H15" s="46">
        <v>24</v>
      </c>
      <c r="I15" s="46">
        <f t="shared" si="2"/>
        <v>25</v>
      </c>
      <c r="J15" s="46">
        <f t="shared" si="2"/>
        <v>257</v>
      </c>
      <c r="K15" s="188" t="s">
        <v>14</v>
      </c>
      <c r="L15" s="189"/>
      <c r="M15" s="190"/>
      <c r="N15" s="131">
        <f t="shared" ref="N15:S15" si="3">N13+N14</f>
        <v>240</v>
      </c>
      <c r="O15" s="36">
        <f t="shared" si="3"/>
        <v>0</v>
      </c>
      <c r="P15" s="46">
        <f t="shared" si="3"/>
        <v>1.7000000000000002</v>
      </c>
      <c r="Q15" s="46">
        <f t="shared" si="3"/>
        <v>16.7</v>
      </c>
      <c r="R15" s="46">
        <f t="shared" si="3"/>
        <v>25</v>
      </c>
      <c r="S15" s="46">
        <f t="shared" si="3"/>
        <v>257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54.75" customHeight="1" x14ac:dyDescent="0.3">
      <c r="A17" s="19">
        <v>2</v>
      </c>
      <c r="B17" s="180" t="s">
        <v>123</v>
      </c>
      <c r="C17" s="181"/>
      <c r="D17" s="182"/>
      <c r="E17" s="11" t="s">
        <v>62</v>
      </c>
      <c r="F17" s="12" t="s">
        <v>101</v>
      </c>
      <c r="G17" s="21">
        <v>0.66</v>
      </c>
      <c r="H17" s="21">
        <v>6.06</v>
      </c>
      <c r="I17" s="21">
        <v>6.36</v>
      </c>
      <c r="J17" s="21">
        <v>82.8</v>
      </c>
      <c r="K17" s="180" t="s">
        <v>123</v>
      </c>
      <c r="L17" s="181"/>
      <c r="M17" s="182"/>
      <c r="N17" s="11" t="s">
        <v>26</v>
      </c>
      <c r="O17" s="12" t="s">
        <v>102</v>
      </c>
      <c r="P17" s="21">
        <v>1.1000000000000001</v>
      </c>
      <c r="Q17" s="21">
        <v>10.1</v>
      </c>
      <c r="R17" s="21">
        <v>10.6</v>
      </c>
      <c r="S17" s="21">
        <v>138</v>
      </c>
    </row>
    <row r="18" spans="1:19" ht="58.5" customHeight="1" x14ac:dyDescent="0.3">
      <c r="A18" s="19">
        <v>147</v>
      </c>
      <c r="B18" s="200" t="s">
        <v>45</v>
      </c>
      <c r="C18" s="200"/>
      <c r="D18" s="200"/>
      <c r="E18" s="11" t="s">
        <v>43</v>
      </c>
      <c r="F18" s="12" t="s">
        <v>180</v>
      </c>
      <c r="G18" s="21">
        <v>5.24</v>
      </c>
      <c r="H18" s="21">
        <v>2.76</v>
      </c>
      <c r="I18" s="21">
        <v>47.82</v>
      </c>
      <c r="J18" s="21">
        <v>200.9</v>
      </c>
      <c r="K18" s="200" t="s">
        <v>45</v>
      </c>
      <c r="L18" s="200"/>
      <c r="M18" s="200"/>
      <c r="N18" s="11" t="s">
        <v>43</v>
      </c>
      <c r="O18" s="12" t="s">
        <v>180</v>
      </c>
      <c r="P18" s="21">
        <v>7.32</v>
      </c>
      <c r="Q18" s="21">
        <v>2.76</v>
      </c>
      <c r="R18" s="21">
        <v>47.82</v>
      </c>
      <c r="S18" s="21">
        <v>200.9</v>
      </c>
    </row>
    <row r="19" spans="1:19" ht="51.75" customHeight="1" x14ac:dyDescent="0.3">
      <c r="A19" s="19">
        <v>406</v>
      </c>
      <c r="B19" s="200" t="s">
        <v>182</v>
      </c>
      <c r="C19" s="200"/>
      <c r="D19" s="200"/>
      <c r="E19" s="11" t="s">
        <v>53</v>
      </c>
      <c r="F19" s="12" t="s">
        <v>183</v>
      </c>
      <c r="G19" s="21">
        <v>12.7</v>
      </c>
      <c r="H19" s="21">
        <v>17.88</v>
      </c>
      <c r="I19" s="21">
        <v>25.81</v>
      </c>
      <c r="J19" s="21">
        <v>316.8</v>
      </c>
      <c r="K19" s="200" t="s">
        <v>182</v>
      </c>
      <c r="L19" s="200"/>
      <c r="M19" s="200"/>
      <c r="N19" s="11" t="s">
        <v>53</v>
      </c>
      <c r="O19" s="12" t="s">
        <v>266</v>
      </c>
      <c r="P19" s="21">
        <v>12.7</v>
      </c>
      <c r="Q19" s="21">
        <v>17.88</v>
      </c>
      <c r="R19" s="21">
        <v>25.81</v>
      </c>
      <c r="S19" s="21">
        <v>316.8</v>
      </c>
    </row>
    <row r="20" spans="1:19" ht="49.5" customHeight="1" x14ac:dyDescent="0.3">
      <c r="A20" s="15">
        <v>508</v>
      </c>
      <c r="B20" s="194" t="s">
        <v>93</v>
      </c>
      <c r="C20" s="195"/>
      <c r="D20" s="196"/>
      <c r="E20" s="16" t="s">
        <v>23</v>
      </c>
      <c r="F20" s="17" t="s">
        <v>135</v>
      </c>
      <c r="G20" s="24">
        <v>0.5</v>
      </c>
      <c r="H20" s="24">
        <v>0</v>
      </c>
      <c r="I20" s="24">
        <v>27</v>
      </c>
      <c r="J20" s="24">
        <v>110</v>
      </c>
      <c r="K20" s="194" t="s">
        <v>93</v>
      </c>
      <c r="L20" s="195"/>
      <c r="M20" s="196"/>
      <c r="N20" s="16" t="s">
        <v>23</v>
      </c>
      <c r="O20" s="17" t="s">
        <v>135</v>
      </c>
      <c r="P20" s="24">
        <v>0.5</v>
      </c>
      <c r="Q20" s="24">
        <v>0</v>
      </c>
      <c r="R20" s="24">
        <v>27</v>
      </c>
      <c r="S20" s="24">
        <v>110</v>
      </c>
    </row>
    <row r="21" spans="1:19" ht="39.75" customHeight="1" x14ac:dyDescent="0.3">
      <c r="A21" s="10">
        <v>109</v>
      </c>
      <c r="B21" s="180" t="s">
        <v>71</v>
      </c>
      <c r="C21" s="181"/>
      <c r="D21" s="182"/>
      <c r="E21" s="11" t="s">
        <v>66</v>
      </c>
      <c r="F21" s="12" t="s">
        <v>265</v>
      </c>
      <c r="G21" s="26">
        <v>1.32</v>
      </c>
      <c r="H21" s="31">
        <v>0.24</v>
      </c>
      <c r="I21" s="31">
        <v>6.68</v>
      </c>
      <c r="J21" s="31">
        <v>34.799999999999997</v>
      </c>
      <c r="K21" s="180" t="s">
        <v>71</v>
      </c>
      <c r="L21" s="181"/>
      <c r="M21" s="182"/>
      <c r="N21" s="11" t="s">
        <v>51</v>
      </c>
      <c r="O21" s="12" t="s">
        <v>177</v>
      </c>
      <c r="P21" s="26">
        <v>1.98</v>
      </c>
      <c r="Q21" s="31">
        <v>0.36</v>
      </c>
      <c r="R21" s="31">
        <v>10.02</v>
      </c>
      <c r="S21" s="31">
        <v>52.2</v>
      </c>
    </row>
    <row r="22" spans="1:19" ht="34.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73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14.2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3.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13.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81">
        <f t="shared" ref="E26:J26" si="4">E17+E18+E19+E20+E21+E22+E23+E24+E25</f>
        <v>750</v>
      </c>
      <c r="F26" s="40">
        <f>SUM(F17+F18+F19+F20+F21+F22+F23)</f>
        <v>91.759999999999991</v>
      </c>
      <c r="G26" s="27">
        <f t="shared" si="4"/>
        <v>23.46</v>
      </c>
      <c r="H26" s="27">
        <f t="shared" si="4"/>
        <v>27.259999999999998</v>
      </c>
      <c r="I26" s="27">
        <f t="shared" si="4"/>
        <v>133.35</v>
      </c>
      <c r="J26" s="27">
        <f t="shared" si="4"/>
        <v>839.3</v>
      </c>
      <c r="K26" s="188" t="s">
        <v>14</v>
      </c>
      <c r="L26" s="189"/>
      <c r="M26" s="190"/>
      <c r="N26" s="81">
        <f t="shared" ref="N26:S26" si="5">N17+N18+N19+N20+N21+N22+N23+N24+N25</f>
        <v>810</v>
      </c>
      <c r="O26" s="134" t="s">
        <v>269</v>
      </c>
      <c r="P26" s="33">
        <f t="shared" si="5"/>
        <v>27.4</v>
      </c>
      <c r="Q26" s="33">
        <f t="shared" si="5"/>
        <v>31.499999999999996</v>
      </c>
      <c r="R26" s="33">
        <f t="shared" si="5"/>
        <v>145.85</v>
      </c>
      <c r="S26" s="33">
        <f t="shared" si="5"/>
        <v>935.40000000000009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7.5" customHeight="1" x14ac:dyDescent="0.3">
      <c r="A28" s="19">
        <v>291</v>
      </c>
      <c r="B28" s="200" t="s">
        <v>69</v>
      </c>
      <c r="C28" s="200"/>
      <c r="D28" s="200"/>
      <c r="E28" s="11" t="s">
        <v>42</v>
      </c>
      <c r="F28" s="12" t="s">
        <v>148</v>
      </c>
      <c r="G28" s="21">
        <v>5.65</v>
      </c>
      <c r="H28" s="21">
        <v>0.67500000000000004</v>
      </c>
      <c r="I28" s="21">
        <v>29.04</v>
      </c>
      <c r="J28" s="21">
        <v>144.9</v>
      </c>
      <c r="K28" s="200" t="s">
        <v>69</v>
      </c>
      <c r="L28" s="200"/>
      <c r="M28" s="200"/>
      <c r="N28" s="11" t="s">
        <v>53</v>
      </c>
      <c r="O28" s="12" t="s">
        <v>149</v>
      </c>
      <c r="P28" s="21">
        <v>6.78</v>
      </c>
      <c r="Q28" s="21">
        <v>0.82</v>
      </c>
      <c r="R28" s="21">
        <v>34.85</v>
      </c>
      <c r="S28" s="21">
        <v>173.88</v>
      </c>
    </row>
    <row r="29" spans="1:19" ht="34.5" customHeight="1" x14ac:dyDescent="0.3">
      <c r="A29" s="20">
        <v>410</v>
      </c>
      <c r="B29" s="179" t="s">
        <v>82</v>
      </c>
      <c r="C29" s="179"/>
      <c r="D29" s="179"/>
      <c r="E29" s="22" t="s">
        <v>24</v>
      </c>
      <c r="F29" s="23" t="s">
        <v>267</v>
      </c>
      <c r="G29" s="53">
        <v>12.84</v>
      </c>
      <c r="H29" s="53">
        <v>11.96</v>
      </c>
      <c r="I29" s="53">
        <v>11.84</v>
      </c>
      <c r="J29" s="53">
        <v>178.8</v>
      </c>
      <c r="K29" s="179" t="s">
        <v>82</v>
      </c>
      <c r="L29" s="179"/>
      <c r="M29" s="179"/>
      <c r="N29" s="22" t="s">
        <v>26</v>
      </c>
      <c r="O29" s="23" t="s">
        <v>268</v>
      </c>
      <c r="P29" s="53">
        <v>14.27</v>
      </c>
      <c r="Q29" s="53">
        <v>13.29</v>
      </c>
      <c r="R29" s="53">
        <v>13.16</v>
      </c>
      <c r="S29" s="53">
        <v>198.67</v>
      </c>
    </row>
    <row r="30" spans="1:19" ht="33" customHeight="1" x14ac:dyDescent="0.3">
      <c r="A30" s="15">
        <v>519</v>
      </c>
      <c r="B30" s="194" t="s">
        <v>49</v>
      </c>
      <c r="C30" s="195"/>
      <c r="D30" s="196"/>
      <c r="E30" s="16" t="s">
        <v>23</v>
      </c>
      <c r="F30" s="17" t="s">
        <v>191</v>
      </c>
      <c r="G30" s="24">
        <v>0.7</v>
      </c>
      <c r="H30" s="24">
        <v>0.3</v>
      </c>
      <c r="I30" s="24">
        <v>22.8</v>
      </c>
      <c r="J30" s="24">
        <v>97</v>
      </c>
      <c r="K30" s="194" t="s">
        <v>49</v>
      </c>
      <c r="L30" s="195"/>
      <c r="M30" s="196"/>
      <c r="N30" s="16" t="s">
        <v>23</v>
      </c>
      <c r="O30" s="17" t="s">
        <v>191</v>
      </c>
      <c r="P30" s="24">
        <v>0.7</v>
      </c>
      <c r="Q30" s="24">
        <v>0.3</v>
      </c>
      <c r="R30" s="24">
        <v>22.8</v>
      </c>
      <c r="S30" s="24">
        <v>97</v>
      </c>
    </row>
    <row r="31" spans="1:19" ht="30.75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56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73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30" customHeight="1" x14ac:dyDescent="0.3">
      <c r="A32" s="10">
        <v>109</v>
      </c>
      <c r="B32" s="180" t="s">
        <v>71</v>
      </c>
      <c r="C32" s="181"/>
      <c r="D32" s="182"/>
      <c r="E32" s="11" t="s">
        <v>66</v>
      </c>
      <c r="F32" s="12" t="s">
        <v>152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71</v>
      </c>
      <c r="L32" s="181"/>
      <c r="M32" s="182"/>
      <c r="N32" s="11" t="s">
        <v>51</v>
      </c>
      <c r="O32" s="12" t="s">
        <v>177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33" customHeight="1" x14ac:dyDescent="0.25">
      <c r="A33" s="7"/>
      <c r="B33" s="191"/>
      <c r="C33" s="192"/>
      <c r="D33" s="193"/>
      <c r="E33" s="7"/>
      <c r="F33" s="7"/>
      <c r="G33" s="32"/>
      <c r="H33" s="32"/>
      <c r="I33" s="32"/>
      <c r="J33" s="32"/>
      <c r="K33" s="191"/>
      <c r="L33" s="192"/>
      <c r="M33" s="192"/>
      <c r="N33" s="193"/>
      <c r="O33" s="7"/>
      <c r="P33" s="28"/>
      <c r="Q33" s="28"/>
      <c r="R33" s="28"/>
      <c r="S33" s="28"/>
    </row>
    <row r="34" spans="1:19" ht="18.75" customHeight="1" x14ac:dyDescent="0.35">
      <c r="A34" s="188" t="s">
        <v>14</v>
      </c>
      <c r="B34" s="189"/>
      <c r="C34" s="189"/>
      <c r="D34" s="190"/>
      <c r="E34" s="178">
        <f t="shared" ref="E34:J34" si="6">E28+E29+E30+E31+E32+E33</f>
        <v>500</v>
      </c>
      <c r="F34" s="39">
        <f t="shared" si="6"/>
        <v>64.250000000000014</v>
      </c>
      <c r="G34" s="99">
        <f t="shared" si="6"/>
        <v>23.55</v>
      </c>
      <c r="H34" s="99">
        <f t="shared" si="6"/>
        <v>13.495000000000003</v>
      </c>
      <c r="I34" s="99">
        <f t="shared" si="6"/>
        <v>90.039999999999992</v>
      </c>
      <c r="J34" s="99">
        <f t="shared" si="6"/>
        <v>549.5</v>
      </c>
      <c r="K34" s="188" t="s">
        <v>14</v>
      </c>
      <c r="L34" s="189"/>
      <c r="M34" s="190"/>
      <c r="N34" s="178">
        <f t="shared" ref="N34:S34" si="7">N28+N29+N30+N31+N32+N33</f>
        <v>560</v>
      </c>
      <c r="O34" s="39">
        <f t="shared" si="7"/>
        <v>49.460000000000008</v>
      </c>
      <c r="P34" s="46">
        <f t="shared" si="7"/>
        <v>27.53</v>
      </c>
      <c r="Q34" s="46">
        <f t="shared" si="7"/>
        <v>15.17</v>
      </c>
      <c r="R34" s="46">
        <f t="shared" si="7"/>
        <v>105.42999999999999</v>
      </c>
      <c r="S34" s="46">
        <f t="shared" si="7"/>
        <v>639.25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37.5" customHeight="1" x14ac:dyDescent="0.3">
      <c r="A36" s="10" t="s">
        <v>89</v>
      </c>
      <c r="B36" s="180" t="s">
        <v>90</v>
      </c>
      <c r="C36" s="181"/>
      <c r="D36" s="182"/>
      <c r="E36" s="11" t="s">
        <v>98</v>
      </c>
      <c r="F36" s="12" t="s">
        <v>52</v>
      </c>
      <c r="G36" s="31">
        <v>4.1900000000000004</v>
      </c>
      <c r="H36" s="31">
        <v>4.03</v>
      </c>
      <c r="I36" s="31">
        <v>14.05</v>
      </c>
      <c r="J36" s="31">
        <v>45.5</v>
      </c>
      <c r="K36" s="180" t="s">
        <v>90</v>
      </c>
      <c r="L36" s="181"/>
      <c r="M36" s="182"/>
      <c r="N36" s="11" t="s">
        <v>98</v>
      </c>
      <c r="O36" s="12" t="s">
        <v>52</v>
      </c>
      <c r="P36" s="31">
        <v>4.1900000000000004</v>
      </c>
      <c r="Q36" s="31">
        <v>4.03</v>
      </c>
      <c r="R36" s="31">
        <v>14.05</v>
      </c>
      <c r="S36" s="31">
        <v>45.5</v>
      </c>
    </row>
    <row r="37" spans="1:19" ht="35.25" customHeight="1" x14ac:dyDescent="0.3">
      <c r="A37" s="10">
        <v>517</v>
      </c>
      <c r="B37" s="194" t="s">
        <v>87</v>
      </c>
      <c r="C37" s="195"/>
      <c r="D37" s="196"/>
      <c r="E37" s="16" t="s">
        <v>23</v>
      </c>
      <c r="F37" s="17" t="s">
        <v>52</v>
      </c>
      <c r="G37" s="24">
        <v>10</v>
      </c>
      <c r="H37" s="24">
        <v>6.4</v>
      </c>
      <c r="I37" s="24">
        <v>17</v>
      </c>
      <c r="J37" s="24">
        <v>174</v>
      </c>
      <c r="K37" s="194" t="s">
        <v>87</v>
      </c>
      <c r="L37" s="195"/>
      <c r="M37" s="196"/>
      <c r="N37" s="16" t="s">
        <v>23</v>
      </c>
      <c r="O37" s="17" t="s">
        <v>52</v>
      </c>
      <c r="P37" s="24">
        <v>10</v>
      </c>
      <c r="Q37" s="24">
        <v>6.4</v>
      </c>
      <c r="R37" s="24">
        <v>17</v>
      </c>
      <c r="S37" s="24">
        <v>174</v>
      </c>
    </row>
    <row r="38" spans="1:19" ht="19.5" x14ac:dyDescent="0.35">
      <c r="A38" s="188" t="s">
        <v>14</v>
      </c>
      <c r="B38" s="189"/>
      <c r="C38" s="189"/>
      <c r="D38" s="190"/>
      <c r="E38" s="178">
        <f t="shared" ref="E38:J38" si="8">E36+E37</f>
        <v>245</v>
      </c>
      <c r="F38" s="40">
        <f t="shared" si="8"/>
        <v>0</v>
      </c>
      <c r="G38" s="27">
        <f t="shared" si="8"/>
        <v>14.190000000000001</v>
      </c>
      <c r="H38" s="27">
        <f t="shared" si="8"/>
        <v>10.43</v>
      </c>
      <c r="I38" s="27">
        <f t="shared" si="8"/>
        <v>31.05</v>
      </c>
      <c r="J38" s="27">
        <f t="shared" si="8"/>
        <v>219.5</v>
      </c>
      <c r="K38" s="188" t="s">
        <v>14</v>
      </c>
      <c r="L38" s="189"/>
      <c r="M38" s="190"/>
      <c r="N38" s="81">
        <f t="shared" ref="N38:S38" si="9">N36+N37</f>
        <v>245</v>
      </c>
      <c r="O38" s="40">
        <f t="shared" si="9"/>
        <v>0</v>
      </c>
      <c r="P38" s="27">
        <f t="shared" si="9"/>
        <v>14.190000000000001</v>
      </c>
      <c r="Q38" s="27">
        <f t="shared" si="9"/>
        <v>10.43</v>
      </c>
      <c r="R38" s="27">
        <f t="shared" si="9"/>
        <v>31.05</v>
      </c>
      <c r="S38" s="27">
        <f t="shared" si="9"/>
        <v>219.5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2110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2260</v>
      </c>
      <c r="O39" s="35">
        <f>O11+O15+O26+O34+O38</f>
        <v>104.17000000000002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12:J12"/>
    <mergeCell ref="K12:S12"/>
    <mergeCell ref="B8:D8"/>
    <mergeCell ref="B6:D6"/>
    <mergeCell ref="K6:M6"/>
    <mergeCell ref="B9:D9"/>
    <mergeCell ref="B10:D10"/>
    <mergeCell ref="K9:M9"/>
    <mergeCell ref="K10:M10"/>
    <mergeCell ref="K11:M11"/>
    <mergeCell ref="F4:L4"/>
    <mergeCell ref="B5:R5"/>
    <mergeCell ref="K8:M8"/>
    <mergeCell ref="A7:J7"/>
    <mergeCell ref="K7:S7"/>
    <mergeCell ref="P1:S1"/>
    <mergeCell ref="A2:D2"/>
    <mergeCell ref="A3:D3"/>
    <mergeCell ref="L3:O3"/>
    <mergeCell ref="P3:S3"/>
    <mergeCell ref="A1:D1"/>
    <mergeCell ref="L1:O1"/>
    <mergeCell ref="A16:J16"/>
    <mergeCell ref="K16:S16"/>
    <mergeCell ref="K26:M26"/>
    <mergeCell ref="A15:D15"/>
    <mergeCell ref="A11:D11"/>
    <mergeCell ref="A26:D26"/>
    <mergeCell ref="B17:D17"/>
    <mergeCell ref="B18:D18"/>
    <mergeCell ref="B19:D19"/>
    <mergeCell ref="K15:M15"/>
    <mergeCell ref="B13:D13"/>
    <mergeCell ref="B14:D14"/>
    <mergeCell ref="K13:M13"/>
    <mergeCell ref="K14:M14"/>
    <mergeCell ref="K22:M22"/>
    <mergeCell ref="B20:D20"/>
    <mergeCell ref="B21:D21"/>
    <mergeCell ref="B22:D22"/>
    <mergeCell ref="B23:D23"/>
    <mergeCell ref="K17:M17"/>
    <mergeCell ref="K18:M18"/>
    <mergeCell ref="K19:M19"/>
    <mergeCell ref="K20:M20"/>
    <mergeCell ref="K21:M21"/>
    <mergeCell ref="K23:M23"/>
    <mergeCell ref="B25:D25"/>
    <mergeCell ref="B24:D24"/>
    <mergeCell ref="B28:D28"/>
    <mergeCell ref="K24:M24"/>
    <mergeCell ref="K25:M25"/>
    <mergeCell ref="A27:J27"/>
    <mergeCell ref="K27:S27"/>
    <mergeCell ref="K28:M28"/>
    <mergeCell ref="A38:D38"/>
    <mergeCell ref="K38:M38"/>
    <mergeCell ref="A39:D39"/>
    <mergeCell ref="K39:M39"/>
    <mergeCell ref="K36:M36"/>
    <mergeCell ref="K37:M37"/>
    <mergeCell ref="B36:D36"/>
    <mergeCell ref="B37:D37"/>
    <mergeCell ref="K29:M29"/>
    <mergeCell ref="K32:M32"/>
    <mergeCell ref="A35:J35"/>
    <mergeCell ref="K35:S35"/>
    <mergeCell ref="A34:D34"/>
    <mergeCell ref="K34:M34"/>
    <mergeCell ref="B29:D29"/>
    <mergeCell ref="B32:D32"/>
    <mergeCell ref="B33:D33"/>
    <mergeCell ref="K33:N33"/>
    <mergeCell ref="B30:D30"/>
    <mergeCell ref="K30:M30"/>
    <mergeCell ref="B31:D31"/>
    <mergeCell ref="K31:M31"/>
  </mergeCells>
  <pageMargins left="0" right="0" top="0.19685039370078741" bottom="0" header="0.31496062992125984" footer="0.31496062992125984"/>
  <pageSetup paperSize="9" scale="5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17" workbookViewId="0">
      <selection activeCell="A29" sqref="A29:S29"/>
    </sheetView>
  </sheetViews>
  <sheetFormatPr defaultRowHeight="15" x14ac:dyDescent="0.25"/>
  <cols>
    <col min="4" max="4" width="17.85546875" customWidth="1"/>
    <col min="6" max="6" width="11.42578125" customWidth="1"/>
    <col min="10" max="10" width="11.28515625" customWidth="1"/>
    <col min="13" max="13" width="13.5703125" customWidth="1"/>
    <col min="15" max="15" width="11.7109375" customWidth="1"/>
    <col min="19" max="19" width="11.285156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59"/>
      <c r="M2" s="59"/>
      <c r="N2" s="59"/>
      <c r="O2" s="60"/>
      <c r="P2" s="59" t="s">
        <v>32</v>
      </c>
      <c r="Q2" s="59"/>
      <c r="R2" s="59"/>
      <c r="S2" s="60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176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23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23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4.5" customHeight="1" x14ac:dyDescent="0.3">
      <c r="A8" s="19">
        <v>253</v>
      </c>
      <c r="B8" s="200" t="s">
        <v>35</v>
      </c>
      <c r="C8" s="200"/>
      <c r="D8" s="200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35</v>
      </c>
      <c r="L8" s="200"/>
      <c r="M8" s="200"/>
      <c r="N8" s="11" t="s">
        <v>53</v>
      </c>
      <c r="O8" s="12" t="s">
        <v>57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35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32.2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44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2.25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4.75" customHeight="1" x14ac:dyDescent="0.35">
      <c r="A11" s="188" t="s">
        <v>14</v>
      </c>
      <c r="B11" s="189"/>
      <c r="C11" s="189"/>
      <c r="D11" s="190"/>
      <c r="E11" s="122">
        <f t="shared" ref="E11:J11" si="0">E8+E9+E10</f>
        <v>375</v>
      </c>
      <c r="F11" s="122">
        <f t="shared" si="0"/>
        <v>27.78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22">
        <f t="shared" ref="N11:S11" si="1">N8+N9+N10</f>
        <v>405</v>
      </c>
      <c r="O11" s="122">
        <f t="shared" si="1"/>
        <v>31.67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26.2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7.7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9.2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9.25" customHeight="1" x14ac:dyDescent="0.35">
      <c r="A15" s="188" t="s">
        <v>14</v>
      </c>
      <c r="B15" s="189"/>
      <c r="C15" s="189"/>
      <c r="D15" s="190"/>
      <c r="E15" s="122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122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38.25" customHeight="1" x14ac:dyDescent="0.3">
      <c r="A17" s="19">
        <v>5</v>
      </c>
      <c r="B17" s="180" t="s">
        <v>118</v>
      </c>
      <c r="C17" s="181"/>
      <c r="D17" s="182"/>
      <c r="E17" s="11" t="s">
        <v>62</v>
      </c>
      <c r="F17" s="12" t="s">
        <v>185</v>
      </c>
      <c r="G17" s="21">
        <v>1.38</v>
      </c>
      <c r="H17" s="21">
        <v>1.18</v>
      </c>
      <c r="I17" s="21">
        <v>6.73</v>
      </c>
      <c r="J17" s="21">
        <v>74.400000000000006</v>
      </c>
      <c r="K17" s="180" t="s">
        <v>118</v>
      </c>
      <c r="L17" s="181"/>
      <c r="M17" s="182"/>
      <c r="N17" s="11" t="s">
        <v>26</v>
      </c>
      <c r="O17" s="12" t="s">
        <v>186</v>
      </c>
      <c r="P17" s="21">
        <v>2.2999999999999998</v>
      </c>
      <c r="Q17" s="21">
        <v>1.97</v>
      </c>
      <c r="R17" s="21">
        <v>11.22</v>
      </c>
      <c r="S17" s="21">
        <v>124</v>
      </c>
    </row>
    <row r="18" spans="1:19" ht="46.5" customHeight="1" x14ac:dyDescent="0.3">
      <c r="A18" s="15">
        <v>142</v>
      </c>
      <c r="B18" s="194" t="s">
        <v>81</v>
      </c>
      <c r="C18" s="195"/>
      <c r="D18" s="196"/>
      <c r="E18" s="16" t="s">
        <v>23</v>
      </c>
      <c r="F18" s="17" t="s">
        <v>187</v>
      </c>
      <c r="G18" s="70">
        <v>4.1900000000000004</v>
      </c>
      <c r="H18" s="70">
        <v>7.02</v>
      </c>
      <c r="I18" s="70">
        <v>31.03</v>
      </c>
      <c r="J18" s="70">
        <v>185.69</v>
      </c>
      <c r="K18" s="194" t="s">
        <v>81</v>
      </c>
      <c r="L18" s="195"/>
      <c r="M18" s="196"/>
      <c r="N18" s="16" t="s">
        <v>43</v>
      </c>
      <c r="O18" s="17" t="s">
        <v>188</v>
      </c>
      <c r="P18" s="70">
        <v>5.24</v>
      </c>
      <c r="Q18" s="70">
        <v>8.7799999999999994</v>
      </c>
      <c r="R18" s="70">
        <v>38.79</v>
      </c>
      <c r="S18" s="70">
        <v>232.11</v>
      </c>
    </row>
    <row r="19" spans="1:19" ht="40.5" customHeight="1" x14ac:dyDescent="0.3">
      <c r="A19" s="19">
        <v>369</v>
      </c>
      <c r="B19" s="180" t="s">
        <v>41</v>
      </c>
      <c r="C19" s="181"/>
      <c r="D19" s="182"/>
      <c r="E19" s="11" t="s">
        <v>53</v>
      </c>
      <c r="F19" s="12" t="s">
        <v>189</v>
      </c>
      <c r="G19" s="21">
        <v>16.32</v>
      </c>
      <c r="H19" s="21">
        <v>18.59</v>
      </c>
      <c r="I19" s="21">
        <v>13.58</v>
      </c>
      <c r="J19" s="21">
        <v>310.10000000000002</v>
      </c>
      <c r="K19" s="180" t="s">
        <v>41</v>
      </c>
      <c r="L19" s="181"/>
      <c r="M19" s="182"/>
      <c r="N19" s="11" t="s">
        <v>23</v>
      </c>
      <c r="O19" s="12" t="s">
        <v>190</v>
      </c>
      <c r="P19" s="21">
        <v>17.48</v>
      </c>
      <c r="Q19" s="21">
        <v>18.16</v>
      </c>
      <c r="R19" s="21">
        <v>15.09</v>
      </c>
      <c r="S19" s="21">
        <v>329.19</v>
      </c>
    </row>
    <row r="20" spans="1:19" ht="40.5" customHeight="1" x14ac:dyDescent="0.3">
      <c r="A20" s="15">
        <v>519</v>
      </c>
      <c r="B20" s="194" t="s">
        <v>49</v>
      </c>
      <c r="C20" s="195"/>
      <c r="D20" s="196"/>
      <c r="E20" s="16" t="s">
        <v>23</v>
      </c>
      <c r="F20" s="17" t="s">
        <v>191</v>
      </c>
      <c r="G20" s="24">
        <v>0.7</v>
      </c>
      <c r="H20" s="24">
        <v>0.3</v>
      </c>
      <c r="I20" s="24">
        <v>22.8</v>
      </c>
      <c r="J20" s="24">
        <v>97</v>
      </c>
      <c r="K20" s="194" t="s">
        <v>49</v>
      </c>
      <c r="L20" s="195"/>
      <c r="M20" s="196"/>
      <c r="N20" s="16" t="s">
        <v>23</v>
      </c>
      <c r="O20" s="17" t="s">
        <v>191</v>
      </c>
      <c r="P20" s="24">
        <v>0.7</v>
      </c>
      <c r="Q20" s="24">
        <v>0.3</v>
      </c>
      <c r="R20" s="24">
        <v>22.8</v>
      </c>
      <c r="S20" s="24">
        <v>97</v>
      </c>
    </row>
    <row r="21" spans="1:19" ht="42.7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56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73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37.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152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177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35.2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8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19" ht="21.7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22">
        <f t="shared" ref="E26:J26" si="4">E17+E18+E19+E20+E21+E22+E23+E24+E25</f>
        <v>700</v>
      </c>
      <c r="F26" s="40">
        <f t="shared" si="4"/>
        <v>91.759999999999991</v>
      </c>
      <c r="G26" s="27">
        <f t="shared" si="4"/>
        <v>26.95</v>
      </c>
      <c r="H26" s="27">
        <f t="shared" si="4"/>
        <v>27.65</v>
      </c>
      <c r="I26" s="27">
        <f t="shared" si="4"/>
        <v>100.5</v>
      </c>
      <c r="J26" s="27">
        <f t="shared" si="4"/>
        <v>795.99</v>
      </c>
      <c r="K26" s="188" t="s">
        <v>14</v>
      </c>
      <c r="L26" s="189"/>
      <c r="M26" s="190"/>
      <c r="N26" s="122">
        <f t="shared" ref="N26:S26" si="5">N17+N18+N19+N20+N21+N22+N23+N24+N25</f>
        <v>830</v>
      </c>
      <c r="O26" s="40">
        <f t="shared" si="5"/>
        <v>102.89</v>
      </c>
      <c r="P26" s="33">
        <f t="shared" si="5"/>
        <v>31.5</v>
      </c>
      <c r="Q26" s="33">
        <f t="shared" si="5"/>
        <v>29.97</v>
      </c>
      <c r="R26" s="33">
        <f t="shared" si="5"/>
        <v>122.52</v>
      </c>
      <c r="S26" s="33">
        <f t="shared" si="5"/>
        <v>952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9.75" customHeight="1" x14ac:dyDescent="0.3">
      <c r="A28" s="19">
        <v>248</v>
      </c>
      <c r="B28" s="200" t="s">
        <v>40</v>
      </c>
      <c r="C28" s="200"/>
      <c r="D28" s="200"/>
      <c r="E28" s="11" t="s">
        <v>42</v>
      </c>
      <c r="F28" s="12" t="s">
        <v>75</v>
      </c>
      <c r="G28" s="21">
        <v>6.87</v>
      </c>
      <c r="H28" s="21">
        <v>9.66</v>
      </c>
      <c r="I28" s="21">
        <v>24.45</v>
      </c>
      <c r="J28" s="21">
        <v>212.25</v>
      </c>
      <c r="K28" s="200" t="s">
        <v>40</v>
      </c>
      <c r="L28" s="200"/>
      <c r="M28" s="200"/>
      <c r="N28" s="11" t="s">
        <v>53</v>
      </c>
      <c r="O28" s="12" t="s">
        <v>84</v>
      </c>
      <c r="P28" s="21">
        <v>8.24</v>
      </c>
      <c r="Q28" s="21">
        <v>11.59</v>
      </c>
      <c r="R28" s="21">
        <v>29.34</v>
      </c>
      <c r="S28" s="21">
        <v>254.7</v>
      </c>
    </row>
    <row r="29" spans="1:19" ht="57.75" customHeight="1" x14ac:dyDescent="0.3">
      <c r="A29" s="15">
        <v>392</v>
      </c>
      <c r="B29" s="194" t="s">
        <v>50</v>
      </c>
      <c r="C29" s="195"/>
      <c r="D29" s="196"/>
      <c r="E29" s="22" t="s">
        <v>24</v>
      </c>
      <c r="F29" s="23" t="s">
        <v>178</v>
      </c>
      <c r="G29" s="53">
        <v>12.84</v>
      </c>
      <c r="H29" s="53">
        <v>11.16</v>
      </c>
      <c r="I29" s="53">
        <v>8.36</v>
      </c>
      <c r="J29" s="53">
        <v>178.8</v>
      </c>
      <c r="K29" s="194" t="s">
        <v>50</v>
      </c>
      <c r="L29" s="195"/>
      <c r="M29" s="196"/>
      <c r="N29" s="22" t="s">
        <v>26</v>
      </c>
      <c r="O29" s="23" t="s">
        <v>179</v>
      </c>
      <c r="P29" s="53">
        <v>14.27</v>
      </c>
      <c r="Q29" s="53">
        <v>12.4</v>
      </c>
      <c r="R29" s="53">
        <v>9.2899999999999991</v>
      </c>
      <c r="S29" s="53">
        <v>198.67</v>
      </c>
    </row>
    <row r="30" spans="1:19" ht="39" customHeight="1" x14ac:dyDescent="0.3">
      <c r="A30" s="15">
        <v>493</v>
      </c>
      <c r="B30" s="194" t="s">
        <v>31</v>
      </c>
      <c r="C30" s="195"/>
      <c r="D30" s="196"/>
      <c r="E30" s="16" t="s">
        <v>23</v>
      </c>
      <c r="F30" s="17" t="s">
        <v>56</v>
      </c>
      <c r="G30" s="24">
        <v>0.1</v>
      </c>
      <c r="H30" s="24">
        <v>0</v>
      </c>
      <c r="I30" s="24">
        <v>15</v>
      </c>
      <c r="J30" s="24">
        <v>60</v>
      </c>
      <c r="K30" s="194" t="s">
        <v>31</v>
      </c>
      <c r="L30" s="195"/>
      <c r="M30" s="196"/>
      <c r="N30" s="16" t="s">
        <v>23</v>
      </c>
      <c r="O30" s="17" t="s">
        <v>56</v>
      </c>
      <c r="P30" s="24">
        <v>0.1</v>
      </c>
      <c r="Q30" s="24">
        <v>0</v>
      </c>
      <c r="R30" s="24">
        <v>15</v>
      </c>
      <c r="S30" s="24">
        <v>60</v>
      </c>
    </row>
    <row r="31" spans="1:19" ht="41.25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52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52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37.5" customHeight="1" x14ac:dyDescent="0.3">
      <c r="A32" s="10">
        <v>109</v>
      </c>
      <c r="B32" s="180" t="s">
        <v>71</v>
      </c>
      <c r="C32" s="181"/>
      <c r="D32" s="182"/>
      <c r="E32" s="11" t="s">
        <v>66</v>
      </c>
      <c r="F32" s="12" t="s">
        <v>52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71</v>
      </c>
      <c r="L32" s="181"/>
      <c r="M32" s="182"/>
      <c r="N32" s="11" t="s">
        <v>51</v>
      </c>
      <c r="O32" s="12" t="s">
        <v>52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18.75" customHeight="1" x14ac:dyDescent="0.3">
      <c r="A33" s="13"/>
      <c r="B33" s="179"/>
      <c r="C33" s="179"/>
      <c r="D33" s="179"/>
      <c r="E33" s="22"/>
      <c r="F33" s="23"/>
      <c r="G33" s="34"/>
      <c r="H33" s="34"/>
      <c r="I33" s="34"/>
      <c r="J33" s="34"/>
      <c r="K33" s="179"/>
      <c r="L33" s="179"/>
      <c r="M33" s="179"/>
      <c r="N33" s="22"/>
      <c r="O33" s="23"/>
      <c r="P33" s="34"/>
      <c r="Q33" s="34"/>
      <c r="R33" s="34"/>
      <c r="S33" s="34"/>
    </row>
    <row r="34" spans="1:19" ht="18.75" customHeight="1" x14ac:dyDescent="0.35">
      <c r="A34" s="188" t="s">
        <v>14</v>
      </c>
      <c r="B34" s="189"/>
      <c r="C34" s="189"/>
      <c r="D34" s="190"/>
      <c r="E34" s="171">
        <f t="shared" ref="E34:J34" si="6">E28+E29+E30+E31+E32+E33</f>
        <v>500</v>
      </c>
      <c r="F34" s="39">
        <f t="shared" si="6"/>
        <v>64.289999999999992</v>
      </c>
      <c r="G34" s="33">
        <f t="shared" si="6"/>
        <v>24.17</v>
      </c>
      <c r="H34" s="33">
        <f t="shared" si="6"/>
        <v>21.38</v>
      </c>
      <c r="I34" s="33">
        <f t="shared" si="6"/>
        <v>74.170000000000016</v>
      </c>
      <c r="J34" s="33">
        <f t="shared" si="6"/>
        <v>579.84999999999991</v>
      </c>
      <c r="K34" s="188" t="s">
        <v>14</v>
      </c>
      <c r="L34" s="189"/>
      <c r="M34" s="190"/>
      <c r="N34" s="171">
        <f t="shared" ref="N34:S34" si="7">N28+N29+N30+N31+N32+N33</f>
        <v>560</v>
      </c>
      <c r="O34" s="40">
        <f t="shared" si="7"/>
        <v>49.27</v>
      </c>
      <c r="P34" s="27">
        <f t="shared" si="7"/>
        <v>28.39</v>
      </c>
      <c r="Q34" s="27">
        <f t="shared" si="7"/>
        <v>24.75</v>
      </c>
      <c r="R34" s="27">
        <f t="shared" si="7"/>
        <v>88.249999999999986</v>
      </c>
      <c r="S34" s="27">
        <f t="shared" si="7"/>
        <v>683.07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18.75" customHeight="1" x14ac:dyDescent="0.3">
      <c r="A36" s="13"/>
      <c r="B36" s="216"/>
      <c r="C36" s="217"/>
      <c r="D36" s="218"/>
      <c r="E36" s="14"/>
      <c r="F36" s="45">
        <v>0</v>
      </c>
      <c r="G36" s="45"/>
      <c r="H36" s="45"/>
      <c r="I36" s="45"/>
      <c r="J36" s="45"/>
      <c r="K36" s="216"/>
      <c r="L36" s="217"/>
      <c r="M36" s="218"/>
      <c r="N36" s="14"/>
      <c r="O36" s="45">
        <v>0</v>
      </c>
      <c r="P36" s="45"/>
      <c r="Q36" s="45"/>
      <c r="R36" s="45"/>
      <c r="S36" s="45"/>
    </row>
    <row r="37" spans="1:19" ht="18.75" customHeight="1" x14ac:dyDescent="0.3">
      <c r="A37" s="15"/>
      <c r="B37" s="180"/>
      <c r="C37" s="181"/>
      <c r="D37" s="182"/>
      <c r="E37" s="11"/>
      <c r="F37" s="44" t="s">
        <v>52</v>
      </c>
      <c r="G37" s="31"/>
      <c r="H37" s="31"/>
      <c r="I37" s="31"/>
      <c r="J37" s="31"/>
      <c r="K37" s="180"/>
      <c r="L37" s="181"/>
      <c r="M37" s="182"/>
      <c r="N37" s="11"/>
      <c r="O37" s="44" t="s">
        <v>52</v>
      </c>
      <c r="P37" s="31"/>
      <c r="Q37" s="31"/>
      <c r="R37" s="31"/>
      <c r="S37" s="31"/>
    </row>
    <row r="38" spans="1:19" ht="19.5" x14ac:dyDescent="0.35">
      <c r="A38" s="188" t="s">
        <v>14</v>
      </c>
      <c r="B38" s="189"/>
      <c r="C38" s="189"/>
      <c r="D38" s="190"/>
      <c r="E38" s="171">
        <f t="shared" ref="E38:J38" si="8">E36+E37</f>
        <v>0</v>
      </c>
      <c r="F38" s="51">
        <f t="shared" si="8"/>
        <v>0</v>
      </c>
      <c r="G38" s="46">
        <f t="shared" si="8"/>
        <v>0</v>
      </c>
      <c r="H38" s="46">
        <f t="shared" si="8"/>
        <v>0</v>
      </c>
      <c r="I38" s="46">
        <f t="shared" si="8"/>
        <v>0</v>
      </c>
      <c r="J38" s="46">
        <f t="shared" si="8"/>
        <v>0</v>
      </c>
      <c r="K38" s="188" t="s">
        <v>14</v>
      </c>
      <c r="L38" s="189"/>
      <c r="M38" s="190"/>
      <c r="N38" s="171">
        <f t="shared" ref="N38:S38" si="9">N36+N37</f>
        <v>0</v>
      </c>
      <c r="O38" s="46">
        <v>0</v>
      </c>
      <c r="P38" s="46">
        <f t="shared" si="9"/>
        <v>0</v>
      </c>
      <c r="Q38" s="46">
        <f t="shared" si="9"/>
        <v>0</v>
      </c>
      <c r="R38" s="46">
        <f t="shared" si="9"/>
        <v>0</v>
      </c>
      <c r="S38" s="46">
        <f t="shared" si="9"/>
        <v>0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1795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2015</v>
      </c>
      <c r="O39" s="35">
        <f>O11+O15+O26+O34+O38</f>
        <v>183.83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A34:D34"/>
    <mergeCell ref="K34:M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" right="0" top="0" bottom="0" header="0.31496062992125984" footer="0.31496062992125984"/>
  <pageSetup paperSize="9" scale="52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16" workbookViewId="0">
      <selection activeCell="A17" sqref="A17:S22"/>
    </sheetView>
  </sheetViews>
  <sheetFormatPr defaultRowHeight="15" x14ac:dyDescent="0.25"/>
  <cols>
    <col min="4" max="4" width="10.85546875" customWidth="1"/>
    <col min="6" max="6" width="13.140625" customWidth="1"/>
    <col min="10" max="10" width="13.28515625" customWidth="1"/>
    <col min="13" max="14" width="11.5703125" customWidth="1"/>
    <col min="15" max="15" width="12" customWidth="1"/>
    <col min="19" max="19" width="11.855468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64"/>
      <c r="M2" s="64"/>
      <c r="N2" s="64"/>
      <c r="O2" s="65"/>
      <c r="P2" s="64" t="s">
        <v>32</v>
      </c>
      <c r="Q2" s="64"/>
      <c r="R2" s="64"/>
      <c r="S2" s="65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192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x14ac:dyDescent="0.25">
      <c r="A6" s="4" t="s">
        <v>4</v>
      </c>
      <c r="B6" s="213" t="s">
        <v>5</v>
      </c>
      <c r="C6" s="214"/>
      <c r="D6" s="215"/>
      <c r="E6" s="63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63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7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31.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9.2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4" customHeight="1" x14ac:dyDescent="0.35">
      <c r="A11" s="188" t="s">
        <v>14</v>
      </c>
      <c r="B11" s="189"/>
      <c r="C11" s="189"/>
      <c r="D11" s="190"/>
      <c r="E11" s="78">
        <f t="shared" ref="E11:J11" si="0">E8+E9+E10</f>
        <v>375</v>
      </c>
      <c r="F11" s="78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78">
        <f t="shared" ref="N11:S11" si="1">N8+N9+N10</f>
        <v>405</v>
      </c>
      <c r="O11" s="78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18.75" customHeight="1" x14ac:dyDescent="0.3">
      <c r="A12" s="201"/>
      <c r="B12" s="202"/>
      <c r="C12" s="202"/>
      <c r="D12" s="202"/>
      <c r="E12" s="202"/>
      <c r="F12" s="202"/>
      <c r="G12" s="202"/>
      <c r="H12" s="202"/>
      <c r="I12" s="202"/>
      <c r="J12" s="203"/>
      <c r="K12" s="204"/>
      <c r="L12" s="204"/>
      <c r="M12" s="204"/>
      <c r="N12" s="204"/>
      <c r="O12" s="204"/>
      <c r="P12" s="204"/>
      <c r="Q12" s="204"/>
      <c r="R12" s="204"/>
      <c r="S12" s="204"/>
    </row>
    <row r="13" spans="1:19" ht="23.25" customHeight="1" x14ac:dyDescent="0.3">
      <c r="A13" s="13"/>
      <c r="B13" s="180"/>
      <c r="C13" s="181"/>
      <c r="D13" s="182"/>
      <c r="E13" s="11"/>
      <c r="F13" s="12"/>
      <c r="G13" s="25"/>
      <c r="H13" s="25"/>
      <c r="I13" s="25"/>
      <c r="J13" s="25"/>
      <c r="K13" s="180"/>
      <c r="L13" s="181"/>
      <c r="M13" s="182"/>
      <c r="N13" s="11"/>
      <c r="O13" s="12"/>
      <c r="P13" s="25"/>
      <c r="Q13" s="25"/>
      <c r="R13" s="25"/>
      <c r="S13" s="25"/>
    </row>
    <row r="14" spans="1:19" ht="26.25" customHeight="1" x14ac:dyDescent="0.3">
      <c r="A14" s="15"/>
      <c r="B14" s="194"/>
      <c r="C14" s="195"/>
      <c r="D14" s="196"/>
      <c r="E14" s="16"/>
      <c r="F14" s="17"/>
      <c r="G14" s="24"/>
      <c r="H14" s="24"/>
      <c r="I14" s="24"/>
      <c r="J14" s="24"/>
      <c r="K14" s="194"/>
      <c r="L14" s="195"/>
      <c r="M14" s="196"/>
      <c r="N14" s="16"/>
      <c r="O14" s="17"/>
      <c r="P14" s="24"/>
      <c r="Q14" s="24"/>
      <c r="R14" s="24"/>
      <c r="S14" s="24"/>
    </row>
    <row r="15" spans="1:19" ht="24" customHeight="1" x14ac:dyDescent="0.35">
      <c r="A15" s="188" t="s">
        <v>14</v>
      </c>
      <c r="B15" s="189"/>
      <c r="C15" s="189"/>
      <c r="D15" s="190"/>
      <c r="E15" s="78">
        <f t="shared" ref="E15:J15" si="2">E13+E14</f>
        <v>0</v>
      </c>
      <c r="F15" s="36">
        <f t="shared" si="2"/>
        <v>0</v>
      </c>
      <c r="G15" s="46">
        <f t="shared" si="2"/>
        <v>0</v>
      </c>
      <c r="H15" s="46">
        <f t="shared" si="2"/>
        <v>0</v>
      </c>
      <c r="I15" s="46">
        <f t="shared" si="2"/>
        <v>0</v>
      </c>
      <c r="J15" s="46">
        <f t="shared" si="2"/>
        <v>0</v>
      </c>
      <c r="K15" s="188" t="s">
        <v>14</v>
      </c>
      <c r="L15" s="189"/>
      <c r="M15" s="190"/>
      <c r="N15" s="78">
        <f t="shared" ref="N15:S15" si="3">N13+N14</f>
        <v>0</v>
      </c>
      <c r="O15" s="36">
        <f t="shared" si="3"/>
        <v>0</v>
      </c>
      <c r="P15" s="46">
        <f t="shared" si="3"/>
        <v>0</v>
      </c>
      <c r="Q15" s="46">
        <f t="shared" si="3"/>
        <v>0</v>
      </c>
      <c r="R15" s="46">
        <f t="shared" si="3"/>
        <v>0</v>
      </c>
      <c r="S15" s="46">
        <f t="shared" si="3"/>
        <v>0</v>
      </c>
    </row>
    <row r="16" spans="1:19" ht="18.75" x14ac:dyDescent="0.3">
      <c r="A16" s="201" t="s">
        <v>193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193</v>
      </c>
      <c r="L16" s="204"/>
      <c r="M16" s="204"/>
      <c r="N16" s="204"/>
      <c r="O16" s="204"/>
      <c r="P16" s="204"/>
      <c r="Q16" s="204"/>
      <c r="R16" s="204"/>
      <c r="S16" s="204"/>
    </row>
    <row r="17" spans="1:19" ht="57.75" customHeight="1" x14ac:dyDescent="0.3">
      <c r="A17" s="19">
        <v>69</v>
      </c>
      <c r="B17" s="180" t="s">
        <v>194</v>
      </c>
      <c r="C17" s="181"/>
      <c r="D17" s="182"/>
      <c r="E17" s="11" t="s">
        <v>62</v>
      </c>
      <c r="F17" s="12" t="s">
        <v>101</v>
      </c>
      <c r="G17" s="21">
        <v>1.68</v>
      </c>
      <c r="H17" s="21">
        <v>4.26</v>
      </c>
      <c r="I17" s="21">
        <v>5.46</v>
      </c>
      <c r="J17" s="21">
        <v>66.599999999999994</v>
      </c>
      <c r="K17" s="180" t="s">
        <v>194</v>
      </c>
      <c r="L17" s="181"/>
      <c r="M17" s="182"/>
      <c r="N17" s="11" t="s">
        <v>26</v>
      </c>
      <c r="O17" s="12" t="s">
        <v>102</v>
      </c>
      <c r="P17" s="21">
        <v>2.8</v>
      </c>
      <c r="Q17" s="21">
        <v>7.1</v>
      </c>
      <c r="R17" s="21">
        <v>9.1</v>
      </c>
      <c r="S17" s="21">
        <v>111</v>
      </c>
    </row>
    <row r="18" spans="1:19" ht="50.25" customHeight="1" x14ac:dyDescent="0.3">
      <c r="A18" s="19">
        <v>248</v>
      </c>
      <c r="B18" s="200" t="s">
        <v>40</v>
      </c>
      <c r="C18" s="200"/>
      <c r="D18" s="200"/>
      <c r="E18" s="11" t="s">
        <v>53</v>
      </c>
      <c r="F18" s="12" t="s">
        <v>76</v>
      </c>
      <c r="G18" s="21">
        <v>8.24</v>
      </c>
      <c r="H18" s="21">
        <v>11.59</v>
      </c>
      <c r="I18" s="21">
        <v>29.34</v>
      </c>
      <c r="J18" s="21">
        <v>254.7</v>
      </c>
      <c r="K18" s="200" t="s">
        <v>40</v>
      </c>
      <c r="L18" s="200"/>
      <c r="M18" s="200"/>
      <c r="N18" s="11" t="s">
        <v>23</v>
      </c>
      <c r="O18" s="12" t="s">
        <v>145</v>
      </c>
      <c r="P18" s="21">
        <v>9.15</v>
      </c>
      <c r="Q18" s="21">
        <v>12.88</v>
      </c>
      <c r="R18" s="21">
        <v>32.6</v>
      </c>
      <c r="S18" s="21">
        <v>283</v>
      </c>
    </row>
    <row r="19" spans="1:19" ht="48.75" customHeight="1" x14ac:dyDescent="0.3">
      <c r="A19" s="20">
        <v>412</v>
      </c>
      <c r="B19" s="179" t="s">
        <v>30</v>
      </c>
      <c r="C19" s="179"/>
      <c r="D19" s="179"/>
      <c r="E19" s="22" t="s">
        <v>26</v>
      </c>
      <c r="F19" s="23" t="s">
        <v>195</v>
      </c>
      <c r="G19" s="53">
        <v>10.02</v>
      </c>
      <c r="H19" s="53">
        <v>10.71</v>
      </c>
      <c r="I19" s="53">
        <v>9.2899999999999991</v>
      </c>
      <c r="J19" s="53">
        <v>188.57</v>
      </c>
      <c r="K19" s="179" t="s">
        <v>30</v>
      </c>
      <c r="L19" s="179"/>
      <c r="M19" s="179"/>
      <c r="N19" s="16" t="s">
        <v>26</v>
      </c>
      <c r="O19" s="17" t="s">
        <v>195</v>
      </c>
      <c r="P19" s="24">
        <v>10.02</v>
      </c>
      <c r="Q19" s="24">
        <v>10.71</v>
      </c>
      <c r="R19" s="24">
        <v>9.2899999999999991</v>
      </c>
      <c r="S19" s="24">
        <v>188.57</v>
      </c>
    </row>
    <row r="20" spans="1:19" ht="51" customHeight="1" x14ac:dyDescent="0.3">
      <c r="A20" s="15">
        <v>494</v>
      </c>
      <c r="B20" s="194" t="s">
        <v>27</v>
      </c>
      <c r="C20" s="195"/>
      <c r="D20" s="196"/>
      <c r="E20" s="16" t="s">
        <v>23</v>
      </c>
      <c r="F20" s="17" t="s">
        <v>135</v>
      </c>
      <c r="G20" s="24">
        <v>0.1</v>
      </c>
      <c r="H20" s="24">
        <v>0</v>
      </c>
      <c r="I20" s="24">
        <v>15.2</v>
      </c>
      <c r="J20" s="24">
        <v>61</v>
      </c>
      <c r="K20" s="194" t="s">
        <v>27</v>
      </c>
      <c r="L20" s="195"/>
      <c r="M20" s="196"/>
      <c r="N20" s="16" t="s">
        <v>23</v>
      </c>
      <c r="O20" s="17" t="s">
        <v>135</v>
      </c>
      <c r="P20" s="24">
        <v>0.1</v>
      </c>
      <c r="Q20" s="24">
        <v>0</v>
      </c>
      <c r="R20" s="24">
        <v>15.2</v>
      </c>
      <c r="S20" s="24">
        <v>61</v>
      </c>
    </row>
    <row r="21" spans="1:19" ht="44.2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56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196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47.2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152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177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16.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2.75" customHeight="1" x14ac:dyDescent="0.3">
      <c r="A24" s="10"/>
      <c r="B24" s="180"/>
      <c r="C24" s="181"/>
      <c r="D24" s="182"/>
      <c r="E24" s="11"/>
      <c r="F24" s="12"/>
      <c r="G24" s="26"/>
      <c r="H24" s="31"/>
      <c r="I24" s="31"/>
      <c r="J24" s="31"/>
      <c r="K24" s="180"/>
      <c r="L24" s="181"/>
      <c r="M24" s="182"/>
      <c r="N24" s="11"/>
      <c r="O24" s="12"/>
      <c r="P24" s="26"/>
      <c r="Q24" s="31"/>
      <c r="R24" s="31"/>
      <c r="S24" s="31"/>
    </row>
    <row r="25" spans="1:19" ht="14.25" customHeight="1" x14ac:dyDescent="0.3">
      <c r="A25" s="10"/>
      <c r="B25" s="194"/>
      <c r="C25" s="195"/>
      <c r="D25" s="196"/>
      <c r="E25" s="16"/>
      <c r="F25" s="17"/>
      <c r="G25" s="43"/>
      <c r="H25" s="43"/>
      <c r="I25" s="43"/>
      <c r="J25" s="24"/>
      <c r="K25" s="194"/>
      <c r="L25" s="195"/>
      <c r="M25" s="196"/>
      <c r="N25" s="16"/>
      <c r="O25" s="17"/>
      <c r="P25" s="43"/>
      <c r="Q25" s="43"/>
      <c r="R25" s="43"/>
      <c r="S25" s="24"/>
    </row>
    <row r="26" spans="1:19" ht="19.5" x14ac:dyDescent="0.35">
      <c r="A26" s="188" t="s">
        <v>14</v>
      </c>
      <c r="B26" s="189"/>
      <c r="C26" s="189"/>
      <c r="D26" s="190"/>
      <c r="E26" s="142">
        <f t="shared" ref="E26:J26" si="4">E17+E18+E19+E20+E21+E22+E23+E24+E25</f>
        <v>600</v>
      </c>
      <c r="F26" s="36">
        <f t="shared" si="4"/>
        <v>91.759999999999977</v>
      </c>
      <c r="G26" s="27">
        <f t="shared" si="4"/>
        <v>24.4</v>
      </c>
      <c r="H26" s="27">
        <f t="shared" si="4"/>
        <v>27.12</v>
      </c>
      <c r="I26" s="27">
        <f t="shared" si="4"/>
        <v>85.65</v>
      </c>
      <c r="J26" s="27">
        <f t="shared" si="4"/>
        <v>699.66999999999985</v>
      </c>
      <c r="K26" s="188" t="s">
        <v>14</v>
      </c>
      <c r="L26" s="189"/>
      <c r="M26" s="190"/>
      <c r="N26" s="142">
        <f t="shared" ref="N26:S26" si="5">N17+N18+N19+N20+N21+N22+N23+N24+N25</f>
        <v>680</v>
      </c>
      <c r="O26" s="148">
        <f t="shared" si="5"/>
        <v>102.89</v>
      </c>
      <c r="P26" s="33">
        <f t="shared" si="5"/>
        <v>27.85</v>
      </c>
      <c r="Q26" s="33">
        <f t="shared" si="5"/>
        <v>31.45</v>
      </c>
      <c r="R26" s="33">
        <f t="shared" si="5"/>
        <v>100.80999999999999</v>
      </c>
      <c r="S26" s="33">
        <f t="shared" si="5"/>
        <v>813.27</v>
      </c>
    </row>
    <row r="27" spans="1:19" ht="18.75" x14ac:dyDescent="0.3">
      <c r="A27" s="201" t="s">
        <v>38</v>
      </c>
      <c r="B27" s="202"/>
      <c r="C27" s="202"/>
      <c r="D27" s="202"/>
      <c r="E27" s="202"/>
      <c r="F27" s="202"/>
      <c r="G27" s="202"/>
      <c r="H27" s="202"/>
      <c r="I27" s="202"/>
      <c r="J27" s="203"/>
      <c r="K27" s="188" t="s">
        <v>38</v>
      </c>
      <c r="L27" s="189"/>
      <c r="M27" s="189"/>
      <c r="N27" s="189"/>
      <c r="O27" s="189"/>
      <c r="P27" s="189"/>
      <c r="Q27" s="189"/>
      <c r="R27" s="189"/>
      <c r="S27" s="190"/>
    </row>
    <row r="28" spans="1:19" ht="38.25" customHeight="1" x14ac:dyDescent="0.3">
      <c r="A28" s="10" t="s">
        <v>89</v>
      </c>
      <c r="B28" s="180" t="s">
        <v>90</v>
      </c>
      <c r="C28" s="181"/>
      <c r="D28" s="182"/>
      <c r="E28" s="11" t="s">
        <v>98</v>
      </c>
      <c r="F28" s="12" t="s">
        <v>94</v>
      </c>
      <c r="G28" s="31">
        <v>4.1900000000000004</v>
      </c>
      <c r="H28" s="31">
        <v>4.03</v>
      </c>
      <c r="I28" s="31">
        <v>14.05</v>
      </c>
      <c r="J28" s="31">
        <v>45.5</v>
      </c>
      <c r="K28" s="180" t="s">
        <v>90</v>
      </c>
      <c r="L28" s="181"/>
      <c r="M28" s="182"/>
      <c r="N28" s="11" t="s">
        <v>98</v>
      </c>
      <c r="O28" s="12" t="s">
        <v>95</v>
      </c>
      <c r="P28" s="31">
        <v>4.1900000000000004</v>
      </c>
      <c r="Q28" s="31">
        <v>4.03</v>
      </c>
      <c r="R28" s="31">
        <v>14.05</v>
      </c>
      <c r="S28" s="31">
        <v>45.5</v>
      </c>
    </row>
    <row r="29" spans="1:19" ht="41.25" customHeight="1" x14ac:dyDescent="0.3">
      <c r="A29" s="10">
        <v>517</v>
      </c>
      <c r="B29" s="194" t="s">
        <v>87</v>
      </c>
      <c r="C29" s="195"/>
      <c r="D29" s="196"/>
      <c r="E29" s="16" t="s">
        <v>23</v>
      </c>
      <c r="F29" s="17" t="s">
        <v>88</v>
      </c>
      <c r="G29" s="24">
        <v>10</v>
      </c>
      <c r="H29" s="24">
        <v>6.4</v>
      </c>
      <c r="I29" s="24">
        <v>17</v>
      </c>
      <c r="J29" s="24">
        <v>174</v>
      </c>
      <c r="K29" s="194" t="s">
        <v>87</v>
      </c>
      <c r="L29" s="195"/>
      <c r="M29" s="196"/>
      <c r="N29" s="16" t="s">
        <v>23</v>
      </c>
      <c r="O29" s="17" t="s">
        <v>88</v>
      </c>
      <c r="P29" s="24">
        <v>10</v>
      </c>
      <c r="Q29" s="24">
        <v>6.4</v>
      </c>
      <c r="R29" s="24">
        <v>17</v>
      </c>
      <c r="S29" s="24">
        <v>174</v>
      </c>
    </row>
    <row r="30" spans="1:19" ht="36.75" customHeight="1" x14ac:dyDescent="0.3">
      <c r="A30" s="10">
        <v>112</v>
      </c>
      <c r="B30" s="180" t="s">
        <v>158</v>
      </c>
      <c r="C30" s="181"/>
      <c r="D30" s="182"/>
      <c r="E30" s="11" t="s">
        <v>26</v>
      </c>
      <c r="F30" s="12" t="s">
        <v>156</v>
      </c>
      <c r="G30" s="26">
        <v>0.8</v>
      </c>
      <c r="H30" s="31">
        <v>0.2</v>
      </c>
      <c r="I30" s="31">
        <v>7.5</v>
      </c>
      <c r="J30" s="31">
        <v>38</v>
      </c>
      <c r="K30" s="180" t="s">
        <v>158</v>
      </c>
      <c r="L30" s="181"/>
      <c r="M30" s="182"/>
      <c r="N30" s="11" t="s">
        <v>26</v>
      </c>
      <c r="O30" s="12" t="s">
        <v>157</v>
      </c>
      <c r="P30" s="26">
        <v>0.8</v>
      </c>
      <c r="Q30" s="31">
        <v>0.2</v>
      </c>
      <c r="R30" s="31">
        <v>7.5</v>
      </c>
      <c r="S30" s="31">
        <v>38</v>
      </c>
    </row>
    <row r="31" spans="1:19" ht="36" customHeight="1" x14ac:dyDescent="0.3">
      <c r="A31" s="13"/>
      <c r="B31" s="180"/>
      <c r="C31" s="181"/>
      <c r="D31" s="182"/>
      <c r="E31" s="11"/>
      <c r="F31" s="12"/>
      <c r="G31" s="31"/>
      <c r="H31" s="31"/>
      <c r="I31" s="31"/>
      <c r="J31" s="31"/>
      <c r="K31" s="180"/>
      <c r="L31" s="181"/>
      <c r="M31" s="182"/>
      <c r="N31" s="11"/>
      <c r="O31" s="12"/>
      <c r="P31" s="31"/>
      <c r="Q31" s="31"/>
      <c r="R31" s="31"/>
      <c r="S31" s="31"/>
    </row>
    <row r="32" spans="1:19" ht="39" customHeight="1" x14ac:dyDescent="0.3">
      <c r="A32" s="10"/>
      <c r="B32" s="180"/>
      <c r="C32" s="181"/>
      <c r="D32" s="182"/>
      <c r="E32" s="11"/>
      <c r="F32" s="12"/>
      <c r="G32" s="26"/>
      <c r="H32" s="31"/>
      <c r="I32" s="31"/>
      <c r="J32" s="31"/>
      <c r="K32" s="180"/>
      <c r="L32" s="181"/>
      <c r="M32" s="182"/>
      <c r="N32" s="11"/>
      <c r="O32" s="12"/>
      <c r="P32" s="26"/>
      <c r="Q32" s="31"/>
      <c r="R32" s="31"/>
      <c r="S32" s="31"/>
    </row>
    <row r="33" spans="1:19" x14ac:dyDescent="0.25">
      <c r="A33" s="7"/>
      <c r="B33" s="191"/>
      <c r="C33" s="192"/>
      <c r="D33" s="193"/>
      <c r="E33" s="7"/>
      <c r="F33" s="7"/>
      <c r="G33" s="32"/>
      <c r="H33" s="32"/>
      <c r="I33" s="32"/>
      <c r="J33" s="32"/>
      <c r="K33" s="191"/>
      <c r="L33" s="192"/>
      <c r="M33" s="192"/>
      <c r="N33" s="193"/>
      <c r="O33" s="7"/>
      <c r="P33" s="28"/>
      <c r="Q33" s="28"/>
      <c r="R33" s="28"/>
      <c r="S33" s="28"/>
    </row>
    <row r="34" spans="1:19" ht="19.5" x14ac:dyDescent="0.35">
      <c r="A34" s="188" t="s">
        <v>14</v>
      </c>
      <c r="B34" s="189"/>
      <c r="C34" s="189"/>
      <c r="D34" s="190"/>
      <c r="E34" s="62">
        <f t="shared" ref="E34:J34" si="6">E28+E29+E30+E31+E32+E33</f>
        <v>345</v>
      </c>
      <c r="F34" s="36">
        <f t="shared" si="6"/>
        <v>64.25</v>
      </c>
      <c r="G34" s="33">
        <f t="shared" si="6"/>
        <v>14.990000000000002</v>
      </c>
      <c r="H34" s="33">
        <f t="shared" si="6"/>
        <v>10.629999999999999</v>
      </c>
      <c r="I34" s="33">
        <f t="shared" si="6"/>
        <v>38.549999999999997</v>
      </c>
      <c r="J34" s="33">
        <f t="shared" si="6"/>
        <v>257.5</v>
      </c>
      <c r="K34" s="188" t="s">
        <v>14</v>
      </c>
      <c r="L34" s="189"/>
      <c r="M34" s="190"/>
      <c r="N34" s="62">
        <f t="shared" ref="N34:S34" si="7">N28+N29+N30+N31+N32+N33</f>
        <v>345</v>
      </c>
      <c r="O34" s="100">
        <f t="shared" si="7"/>
        <v>49.23</v>
      </c>
      <c r="P34" s="27">
        <f t="shared" si="7"/>
        <v>14.990000000000002</v>
      </c>
      <c r="Q34" s="27">
        <f t="shared" si="7"/>
        <v>10.629999999999999</v>
      </c>
      <c r="R34" s="27">
        <f t="shared" si="7"/>
        <v>38.549999999999997</v>
      </c>
      <c r="S34" s="27">
        <f t="shared" si="7"/>
        <v>257.5</v>
      </c>
    </row>
    <row r="35" spans="1:19" ht="18.75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0.75" customHeight="1" x14ac:dyDescent="0.3">
      <c r="A36" s="7"/>
      <c r="B36" s="191"/>
      <c r="C36" s="192"/>
      <c r="D36" s="193"/>
      <c r="E36" s="7"/>
      <c r="F36" s="7"/>
      <c r="G36" s="28"/>
      <c r="H36" s="28"/>
      <c r="I36" s="28"/>
      <c r="J36" s="28"/>
      <c r="K36" s="216"/>
      <c r="L36" s="217"/>
      <c r="M36" s="218"/>
      <c r="N36" s="13"/>
      <c r="O36" s="13"/>
      <c r="P36" s="25"/>
      <c r="Q36" s="25"/>
      <c r="R36" s="25"/>
      <c r="S36" s="25"/>
    </row>
    <row r="37" spans="1:19" hidden="1" x14ac:dyDescent="0.25">
      <c r="A37" s="7"/>
      <c r="B37" s="191"/>
      <c r="C37" s="192"/>
      <c r="D37" s="193"/>
      <c r="E37" s="7"/>
      <c r="F37" s="7"/>
      <c r="G37" s="28"/>
      <c r="H37" s="28"/>
      <c r="I37" s="28"/>
      <c r="J37" s="28"/>
      <c r="K37" s="191"/>
      <c r="L37" s="192"/>
      <c r="M37" s="193"/>
      <c r="N37" s="7"/>
      <c r="O37" s="7"/>
      <c r="P37" s="28"/>
      <c r="Q37" s="28"/>
      <c r="R37" s="28"/>
      <c r="S37" s="28"/>
    </row>
    <row r="38" spans="1:19" ht="19.5" x14ac:dyDescent="0.35">
      <c r="A38" s="188" t="s">
        <v>14</v>
      </c>
      <c r="B38" s="189"/>
      <c r="C38" s="189"/>
      <c r="D38" s="190"/>
      <c r="E38" s="8">
        <f t="shared" ref="E38:J38" si="8">E36+E37</f>
        <v>0</v>
      </c>
      <c r="F38" s="38">
        <f t="shared" si="8"/>
        <v>0</v>
      </c>
      <c r="G38" s="27">
        <f t="shared" si="8"/>
        <v>0</v>
      </c>
      <c r="H38" s="27">
        <f t="shared" si="8"/>
        <v>0</v>
      </c>
      <c r="I38" s="27">
        <f t="shared" si="8"/>
        <v>0</v>
      </c>
      <c r="J38" s="27">
        <f t="shared" si="8"/>
        <v>0</v>
      </c>
      <c r="K38" s="188" t="s">
        <v>14</v>
      </c>
      <c r="L38" s="189"/>
      <c r="M38" s="190"/>
      <c r="N38" s="8">
        <f t="shared" ref="N38:S38" si="9">N36+N37</f>
        <v>0</v>
      </c>
      <c r="O38" s="38">
        <f t="shared" si="9"/>
        <v>0</v>
      </c>
      <c r="P38" s="27">
        <f t="shared" si="9"/>
        <v>0</v>
      </c>
      <c r="Q38" s="27">
        <f t="shared" si="9"/>
        <v>0</v>
      </c>
      <c r="R38" s="27">
        <f t="shared" si="9"/>
        <v>0</v>
      </c>
      <c r="S38" s="27">
        <f t="shared" si="9"/>
        <v>0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1320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1430</v>
      </c>
      <c r="O39" s="35">
        <f>O11+O15+O26+O34+O38</f>
        <v>183.82999999999998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N33"/>
    <mergeCell ref="A34:D34"/>
    <mergeCell ref="K34:M34"/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</mergeCells>
  <pageMargins left="0" right="0.70866141732283472" top="0" bottom="0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26" workbookViewId="0">
      <selection activeCell="A28" sqref="A28:S42"/>
    </sheetView>
  </sheetViews>
  <sheetFormatPr defaultRowHeight="15" x14ac:dyDescent="0.25"/>
  <cols>
    <col min="4" max="4" width="12.140625" customWidth="1"/>
    <col min="5" max="5" width="10.85546875" customWidth="1"/>
    <col min="6" max="6" width="12" customWidth="1"/>
    <col min="10" max="10" width="11.42578125" customWidth="1"/>
    <col min="13" max="13" width="12.140625" customWidth="1"/>
    <col min="15" max="15" width="11" customWidth="1"/>
    <col min="19" max="19" width="11.42578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08"/>
      <c r="M2" s="108"/>
      <c r="N2" s="108"/>
      <c r="O2" s="109"/>
      <c r="P2" s="108" t="s">
        <v>32</v>
      </c>
      <c r="Q2" s="108"/>
      <c r="R2" s="108"/>
      <c r="S2" s="109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197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10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10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24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6.25" customHeight="1" x14ac:dyDescent="0.3">
      <c r="A8" s="13"/>
      <c r="B8" s="216"/>
      <c r="C8" s="217"/>
      <c r="D8" s="218"/>
      <c r="E8" s="14"/>
      <c r="F8" s="14"/>
      <c r="G8" s="45"/>
      <c r="H8" s="45"/>
      <c r="I8" s="45"/>
      <c r="J8" s="45"/>
      <c r="K8" s="216"/>
      <c r="L8" s="217"/>
      <c r="M8" s="218"/>
      <c r="N8" s="14"/>
      <c r="O8" s="14"/>
      <c r="P8" s="45"/>
      <c r="Q8" s="45"/>
      <c r="R8" s="45"/>
      <c r="S8" s="45"/>
    </row>
    <row r="9" spans="1:19" ht="19.5" customHeight="1" x14ac:dyDescent="0.3">
      <c r="A9" s="10"/>
      <c r="B9" s="216"/>
      <c r="C9" s="217"/>
      <c r="D9" s="218"/>
      <c r="E9" s="14"/>
      <c r="F9" s="14"/>
      <c r="G9" s="45"/>
      <c r="H9" s="45"/>
      <c r="I9" s="45"/>
      <c r="J9" s="45"/>
      <c r="K9" s="216"/>
      <c r="L9" s="217"/>
      <c r="M9" s="218"/>
      <c r="N9" s="14"/>
      <c r="O9" s="14"/>
      <c r="P9" s="45"/>
      <c r="Q9" s="45"/>
      <c r="R9" s="45"/>
      <c r="S9" s="45"/>
    </row>
    <row r="10" spans="1:19" ht="18.75" customHeight="1" x14ac:dyDescent="0.3">
      <c r="A10" s="10"/>
      <c r="B10" s="180"/>
      <c r="C10" s="181"/>
      <c r="D10" s="182"/>
      <c r="E10" s="11"/>
      <c r="F10" s="12"/>
      <c r="G10" s="26"/>
      <c r="H10" s="26"/>
      <c r="I10" s="26"/>
      <c r="J10" s="26"/>
      <c r="K10" s="180"/>
      <c r="L10" s="181"/>
      <c r="M10" s="182"/>
      <c r="N10" s="11"/>
      <c r="O10" s="12"/>
      <c r="P10" s="26"/>
      <c r="Q10" s="26"/>
      <c r="R10" s="26"/>
      <c r="S10" s="26"/>
    </row>
    <row r="11" spans="1:19" ht="23.25" customHeight="1" x14ac:dyDescent="0.35">
      <c r="A11" s="223" t="s">
        <v>14</v>
      </c>
      <c r="B11" s="224"/>
      <c r="C11" s="224"/>
      <c r="D11" s="225"/>
      <c r="E11" s="39">
        <f t="shared" ref="E11:J11" si="0">E8+E9+E10</f>
        <v>0</v>
      </c>
      <c r="F11" s="39">
        <f t="shared" si="0"/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46">
        <f t="shared" si="0"/>
        <v>0</v>
      </c>
      <c r="K11" s="223" t="s">
        <v>14</v>
      </c>
      <c r="L11" s="224"/>
      <c r="M11" s="225"/>
      <c r="N11" s="39">
        <f t="shared" ref="N11:S11" si="1">N8+N9+N10</f>
        <v>0</v>
      </c>
      <c r="O11" s="39">
        <f t="shared" si="1"/>
        <v>0</v>
      </c>
      <c r="P11" s="99">
        <f t="shared" si="1"/>
        <v>0</v>
      </c>
      <c r="Q11" s="99">
        <f t="shared" si="1"/>
        <v>0</v>
      </c>
      <c r="R11" s="99">
        <f t="shared" si="1"/>
        <v>0</v>
      </c>
      <c r="S11" s="99">
        <f t="shared" si="1"/>
        <v>0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6.2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9.2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3.25" customHeight="1" x14ac:dyDescent="0.35">
      <c r="A15" s="223" t="s">
        <v>14</v>
      </c>
      <c r="B15" s="224"/>
      <c r="C15" s="224"/>
      <c r="D15" s="225"/>
      <c r="E15" s="39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223" t="s">
        <v>14</v>
      </c>
      <c r="L15" s="224"/>
      <c r="M15" s="225"/>
      <c r="N15" s="39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22.5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39.75" customHeight="1" x14ac:dyDescent="0.3">
      <c r="A17" s="19">
        <v>9</v>
      </c>
      <c r="B17" s="200" t="s">
        <v>105</v>
      </c>
      <c r="C17" s="200"/>
      <c r="D17" s="200"/>
      <c r="E17" s="11" t="s">
        <v>62</v>
      </c>
      <c r="F17" s="12" t="s">
        <v>143</v>
      </c>
      <c r="G17" s="21">
        <v>0.54</v>
      </c>
      <c r="H17" s="21">
        <v>4.0199999999999996</v>
      </c>
      <c r="I17" s="21">
        <v>12.93</v>
      </c>
      <c r="J17" s="21">
        <v>74.400000000000006</v>
      </c>
      <c r="K17" s="200" t="s">
        <v>105</v>
      </c>
      <c r="L17" s="200"/>
      <c r="M17" s="200"/>
      <c r="N17" s="11" t="s">
        <v>26</v>
      </c>
      <c r="O17" s="12" t="s">
        <v>144</v>
      </c>
      <c r="P17" s="21">
        <v>0.9</v>
      </c>
      <c r="Q17" s="21">
        <v>6.7</v>
      </c>
      <c r="R17" s="21">
        <v>21.55</v>
      </c>
      <c r="S17" s="21">
        <v>124</v>
      </c>
    </row>
    <row r="18" spans="1:19" ht="56.25" customHeight="1" x14ac:dyDescent="0.3">
      <c r="A18" s="15">
        <v>165</v>
      </c>
      <c r="B18" s="194" t="s">
        <v>55</v>
      </c>
      <c r="C18" s="195"/>
      <c r="D18" s="196"/>
      <c r="E18" s="16" t="s">
        <v>43</v>
      </c>
      <c r="F18" s="17" t="s">
        <v>159</v>
      </c>
      <c r="G18" s="70">
        <v>7.13</v>
      </c>
      <c r="H18" s="70">
        <v>6.68</v>
      </c>
      <c r="I18" s="70">
        <v>29.98</v>
      </c>
      <c r="J18" s="70">
        <v>182.5</v>
      </c>
      <c r="K18" s="194" t="s">
        <v>55</v>
      </c>
      <c r="L18" s="195"/>
      <c r="M18" s="196"/>
      <c r="N18" s="16" t="s">
        <v>43</v>
      </c>
      <c r="O18" s="17" t="s">
        <v>160</v>
      </c>
      <c r="P18" s="70">
        <v>7.13</v>
      </c>
      <c r="Q18" s="70">
        <v>6.68</v>
      </c>
      <c r="R18" s="70">
        <v>29.98</v>
      </c>
      <c r="S18" s="70">
        <v>182.5</v>
      </c>
    </row>
    <row r="19" spans="1:19" ht="58.5" customHeight="1" x14ac:dyDescent="0.3">
      <c r="A19" s="19" t="s">
        <v>83</v>
      </c>
      <c r="B19" s="200" t="s">
        <v>106</v>
      </c>
      <c r="C19" s="200"/>
      <c r="D19" s="200"/>
      <c r="E19" s="11" t="s">
        <v>53</v>
      </c>
      <c r="F19" s="12" t="s">
        <v>107</v>
      </c>
      <c r="G19" s="21">
        <v>12.2</v>
      </c>
      <c r="H19" s="21">
        <v>16.39</v>
      </c>
      <c r="I19" s="21">
        <v>16.23</v>
      </c>
      <c r="J19" s="21">
        <v>306.8</v>
      </c>
      <c r="K19" s="200" t="s">
        <v>106</v>
      </c>
      <c r="L19" s="200"/>
      <c r="M19" s="200"/>
      <c r="N19" s="11" t="s">
        <v>109</v>
      </c>
      <c r="O19" s="12" t="s">
        <v>108</v>
      </c>
      <c r="P19" s="21">
        <v>16.27</v>
      </c>
      <c r="Q19" s="21">
        <v>21.85</v>
      </c>
      <c r="R19" s="21">
        <v>21.64</v>
      </c>
      <c r="S19" s="21">
        <v>409.07</v>
      </c>
    </row>
    <row r="20" spans="1:19" ht="40.5" customHeight="1" x14ac:dyDescent="0.3">
      <c r="A20" s="15">
        <v>493</v>
      </c>
      <c r="B20" s="194" t="s">
        <v>31</v>
      </c>
      <c r="C20" s="195"/>
      <c r="D20" s="196"/>
      <c r="E20" s="16" t="s">
        <v>23</v>
      </c>
      <c r="F20" s="17" t="s">
        <v>56</v>
      </c>
      <c r="G20" s="24">
        <v>0.1</v>
      </c>
      <c r="H20" s="24">
        <v>0</v>
      </c>
      <c r="I20" s="24">
        <v>15</v>
      </c>
      <c r="J20" s="24">
        <v>60</v>
      </c>
      <c r="K20" s="194" t="s">
        <v>31</v>
      </c>
      <c r="L20" s="195"/>
      <c r="M20" s="196"/>
      <c r="N20" s="16" t="s">
        <v>23</v>
      </c>
      <c r="O20" s="17" t="s">
        <v>56</v>
      </c>
      <c r="P20" s="24">
        <v>0.1</v>
      </c>
      <c r="Q20" s="24">
        <v>0</v>
      </c>
      <c r="R20" s="24">
        <v>15</v>
      </c>
      <c r="S20" s="24">
        <v>60</v>
      </c>
    </row>
    <row r="21" spans="1:19" ht="4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67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100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44.2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85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161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25.5" customHeight="1" x14ac:dyDescent="0.3">
      <c r="A23" s="10"/>
      <c r="B23" s="180"/>
      <c r="C23" s="181"/>
      <c r="D23" s="182"/>
      <c r="E23" s="11"/>
      <c r="F23" s="12"/>
      <c r="G23" s="61"/>
      <c r="H23" s="61"/>
      <c r="I23" s="61"/>
      <c r="J23" s="61"/>
      <c r="K23" s="180"/>
      <c r="L23" s="181"/>
      <c r="M23" s="182"/>
      <c r="N23" s="11"/>
      <c r="O23" s="12"/>
      <c r="P23" s="61"/>
      <c r="Q23" s="61"/>
      <c r="R23" s="61"/>
      <c r="S23" s="61"/>
    </row>
    <row r="24" spans="1:19" ht="24.7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20.2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8" customHeight="1" x14ac:dyDescent="0.35">
      <c r="A26" s="188" t="s">
        <v>14</v>
      </c>
      <c r="B26" s="189"/>
      <c r="C26" s="189"/>
      <c r="D26" s="190"/>
      <c r="E26" s="111">
        <f t="shared" ref="E26:J26" si="4">E17+E18+E19+E20+E21+E22+E23+E24+E25</f>
        <v>750</v>
      </c>
      <c r="F26" s="40">
        <f t="shared" si="4"/>
        <v>91.76</v>
      </c>
      <c r="G26" s="27">
        <f t="shared" si="4"/>
        <v>24.33</v>
      </c>
      <c r="H26" s="27">
        <f t="shared" si="4"/>
        <v>27.65</v>
      </c>
      <c r="I26" s="27">
        <f t="shared" si="4"/>
        <v>100.5</v>
      </c>
      <c r="J26" s="27">
        <f t="shared" si="4"/>
        <v>752.5</v>
      </c>
      <c r="K26" s="188" t="s">
        <v>14</v>
      </c>
      <c r="L26" s="189"/>
      <c r="M26" s="190"/>
      <c r="N26" s="111">
        <f t="shared" ref="N26:S26" si="5">N17+N18+N19+N20+N21+N22+N23+N24+N25</f>
        <v>840</v>
      </c>
      <c r="O26" s="38">
        <f t="shared" si="5"/>
        <v>102.88999999999997</v>
      </c>
      <c r="P26" s="33">
        <f t="shared" si="5"/>
        <v>30.18</v>
      </c>
      <c r="Q26" s="33">
        <f t="shared" si="5"/>
        <v>35.99</v>
      </c>
      <c r="R26" s="33">
        <f t="shared" si="5"/>
        <v>122.79</v>
      </c>
      <c r="S26" s="33">
        <f t="shared" si="5"/>
        <v>945.27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68.25" customHeight="1" x14ac:dyDescent="0.3">
      <c r="A28" s="19">
        <v>429</v>
      </c>
      <c r="B28" s="200" t="s">
        <v>29</v>
      </c>
      <c r="C28" s="200"/>
      <c r="D28" s="200"/>
      <c r="E28" s="11" t="s">
        <v>42</v>
      </c>
      <c r="F28" s="12" t="s">
        <v>65</v>
      </c>
      <c r="G28" s="21">
        <v>2.63</v>
      </c>
      <c r="H28" s="21">
        <v>6.6</v>
      </c>
      <c r="I28" s="21">
        <v>16.350000000000001</v>
      </c>
      <c r="J28" s="21">
        <v>138</v>
      </c>
      <c r="K28" s="200" t="s">
        <v>29</v>
      </c>
      <c r="L28" s="200"/>
      <c r="M28" s="200"/>
      <c r="N28" s="11" t="s">
        <v>53</v>
      </c>
      <c r="O28" s="12" t="s">
        <v>68</v>
      </c>
      <c r="P28" s="21">
        <v>3.15</v>
      </c>
      <c r="Q28" s="21">
        <v>7.92</v>
      </c>
      <c r="R28" s="21">
        <v>19.62</v>
      </c>
      <c r="S28" s="21">
        <v>165.6</v>
      </c>
    </row>
    <row r="29" spans="1:19" ht="54" customHeight="1" x14ac:dyDescent="0.3">
      <c r="A29" s="20">
        <v>412</v>
      </c>
      <c r="B29" s="180" t="s">
        <v>30</v>
      </c>
      <c r="C29" s="181"/>
      <c r="D29" s="182"/>
      <c r="E29" s="22" t="s">
        <v>24</v>
      </c>
      <c r="F29" s="23" t="s">
        <v>172</v>
      </c>
      <c r="G29" s="53">
        <v>9.02</v>
      </c>
      <c r="H29" s="53">
        <v>9.64</v>
      </c>
      <c r="I29" s="53">
        <v>8.36</v>
      </c>
      <c r="J29" s="53">
        <v>169.71</v>
      </c>
      <c r="K29" s="179" t="s">
        <v>30</v>
      </c>
      <c r="L29" s="179"/>
      <c r="M29" s="179"/>
      <c r="N29" s="22" t="s">
        <v>26</v>
      </c>
      <c r="O29" s="23" t="s">
        <v>173</v>
      </c>
      <c r="P29" s="53">
        <v>10.02</v>
      </c>
      <c r="Q29" s="53">
        <v>10.71</v>
      </c>
      <c r="R29" s="53">
        <v>9.2899999999999991</v>
      </c>
      <c r="S29" s="53">
        <v>188.57</v>
      </c>
    </row>
    <row r="30" spans="1:19" ht="43.5" customHeight="1" x14ac:dyDescent="0.3">
      <c r="A30" s="15">
        <v>519</v>
      </c>
      <c r="B30" s="194" t="s">
        <v>49</v>
      </c>
      <c r="C30" s="195"/>
      <c r="D30" s="196"/>
      <c r="E30" s="16" t="s">
        <v>23</v>
      </c>
      <c r="F30" s="17" t="s">
        <v>191</v>
      </c>
      <c r="G30" s="24">
        <v>0.7</v>
      </c>
      <c r="H30" s="24">
        <v>0.3</v>
      </c>
      <c r="I30" s="24">
        <v>22.8</v>
      </c>
      <c r="J30" s="24">
        <v>97</v>
      </c>
      <c r="K30" s="194" t="s">
        <v>49</v>
      </c>
      <c r="L30" s="195"/>
      <c r="M30" s="196"/>
      <c r="N30" s="16" t="s">
        <v>23</v>
      </c>
      <c r="O30" s="17" t="s">
        <v>199</v>
      </c>
      <c r="P30" s="24">
        <v>0.7</v>
      </c>
      <c r="Q30" s="24">
        <v>0.3</v>
      </c>
      <c r="R30" s="24">
        <v>22.8</v>
      </c>
      <c r="S30" s="24">
        <v>97</v>
      </c>
    </row>
    <row r="31" spans="1:19" ht="44.25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56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86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40.5" customHeight="1" x14ac:dyDescent="0.3">
      <c r="A32" s="10">
        <v>110</v>
      </c>
      <c r="B32" s="180" t="s">
        <v>25</v>
      </c>
      <c r="C32" s="181"/>
      <c r="D32" s="182"/>
      <c r="E32" s="11" t="s">
        <v>66</v>
      </c>
      <c r="F32" s="12" t="s">
        <v>152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25</v>
      </c>
      <c r="L32" s="181"/>
      <c r="M32" s="182"/>
      <c r="N32" s="11" t="s">
        <v>51</v>
      </c>
      <c r="O32" s="12" t="s">
        <v>114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45.75" customHeight="1" x14ac:dyDescent="0.3">
      <c r="A33" s="15">
        <v>76</v>
      </c>
      <c r="B33" s="222" t="s">
        <v>110</v>
      </c>
      <c r="C33" s="222"/>
      <c r="D33" s="222"/>
      <c r="E33" s="16" t="s">
        <v>62</v>
      </c>
      <c r="F33" s="17" t="s">
        <v>198</v>
      </c>
      <c r="G33" s="24">
        <v>0.78</v>
      </c>
      <c r="H33" s="24">
        <v>6.48</v>
      </c>
      <c r="I33" s="24">
        <v>4.08</v>
      </c>
      <c r="J33" s="24">
        <v>78</v>
      </c>
      <c r="K33" s="222" t="s">
        <v>110</v>
      </c>
      <c r="L33" s="222"/>
      <c r="M33" s="222"/>
      <c r="N33" s="16" t="s">
        <v>26</v>
      </c>
      <c r="O33" s="17" t="s">
        <v>52</v>
      </c>
      <c r="P33" s="24">
        <v>1.3</v>
      </c>
      <c r="Q33" s="24">
        <v>7.86</v>
      </c>
      <c r="R33" s="24">
        <v>6.8</v>
      </c>
      <c r="S33" s="24">
        <v>130</v>
      </c>
    </row>
    <row r="34" spans="1:19" ht="15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5" customHeight="1" x14ac:dyDescent="0.25">
      <c r="A35" s="7"/>
      <c r="B35" s="191"/>
      <c r="C35" s="192"/>
      <c r="D35" s="193"/>
      <c r="E35" s="7"/>
      <c r="F35" s="7"/>
      <c r="G35" s="32"/>
      <c r="H35" s="32"/>
      <c r="I35" s="32"/>
      <c r="J35" s="32"/>
      <c r="K35" s="191"/>
      <c r="L35" s="192"/>
      <c r="M35" s="192"/>
      <c r="N35" s="193"/>
      <c r="O35" s="7"/>
      <c r="P35" s="28"/>
      <c r="Q35" s="28"/>
      <c r="R35" s="28"/>
      <c r="S35" s="28"/>
    </row>
    <row r="36" spans="1:19" ht="18.75" customHeight="1" x14ac:dyDescent="0.35">
      <c r="A36" s="188" t="s">
        <v>14</v>
      </c>
      <c r="B36" s="189"/>
      <c r="C36" s="189"/>
      <c r="D36" s="190"/>
      <c r="E36" s="111">
        <v>380</v>
      </c>
      <c r="F36" s="134">
        <f>F28+F29+F30+F31+F32+F33</f>
        <v>92.07</v>
      </c>
      <c r="G36" s="33">
        <f t="shared" ref="G36:J36" si="6">G28+G31+G32+G33+G34+G35</f>
        <v>7.7700000000000005</v>
      </c>
      <c r="H36" s="33">
        <f t="shared" si="6"/>
        <v>13.64</v>
      </c>
      <c r="I36" s="33">
        <f t="shared" si="6"/>
        <v>46.79</v>
      </c>
      <c r="J36" s="33">
        <f t="shared" si="6"/>
        <v>344.8</v>
      </c>
      <c r="K36" s="188" t="s">
        <v>14</v>
      </c>
      <c r="L36" s="189"/>
      <c r="M36" s="190"/>
      <c r="N36" s="111">
        <v>660</v>
      </c>
      <c r="O36" s="134">
        <f>O28+O29+O30+O31+O32+O33</f>
        <v>80.94</v>
      </c>
      <c r="P36" s="27">
        <f t="shared" ref="P36:S36" si="7">P28+P31+P32+P33+P34+P35</f>
        <v>10.23</v>
      </c>
      <c r="Q36" s="27">
        <f t="shared" si="7"/>
        <v>16.54</v>
      </c>
      <c r="R36" s="27">
        <f t="shared" si="7"/>
        <v>61.039999999999992</v>
      </c>
      <c r="S36" s="27">
        <f t="shared" si="7"/>
        <v>465.3</v>
      </c>
    </row>
    <row r="37" spans="1:19" ht="18.75" customHeight="1" x14ac:dyDescent="0.3">
      <c r="A37" s="183" t="s">
        <v>18</v>
      </c>
      <c r="B37" s="184"/>
      <c r="C37" s="184"/>
      <c r="D37" s="184"/>
      <c r="E37" s="184"/>
      <c r="F37" s="184"/>
      <c r="G37" s="184"/>
      <c r="H37" s="184"/>
      <c r="I37" s="184"/>
      <c r="J37" s="185"/>
      <c r="K37" s="186" t="s">
        <v>18</v>
      </c>
      <c r="L37" s="187"/>
      <c r="M37" s="187"/>
      <c r="N37" s="187"/>
      <c r="O37" s="187"/>
      <c r="P37" s="187"/>
      <c r="Q37" s="187"/>
      <c r="R37" s="187"/>
      <c r="S37" s="187"/>
    </row>
    <row r="38" spans="1:19" ht="39.75" customHeight="1" x14ac:dyDescent="0.3">
      <c r="A38" s="10">
        <v>517</v>
      </c>
      <c r="B38" s="194" t="s">
        <v>87</v>
      </c>
      <c r="C38" s="195"/>
      <c r="D38" s="196"/>
      <c r="E38" s="16" t="s">
        <v>23</v>
      </c>
      <c r="F38" s="17" t="s">
        <v>52</v>
      </c>
      <c r="G38" s="24">
        <v>10</v>
      </c>
      <c r="H38" s="24">
        <v>6.4</v>
      </c>
      <c r="I38" s="24">
        <v>17</v>
      </c>
      <c r="J38" s="24">
        <v>174</v>
      </c>
      <c r="K38" s="194" t="s">
        <v>87</v>
      </c>
      <c r="L38" s="195"/>
      <c r="M38" s="196"/>
      <c r="N38" s="16" t="s">
        <v>23</v>
      </c>
      <c r="O38" s="17" t="s">
        <v>52</v>
      </c>
      <c r="P38" s="24">
        <v>10</v>
      </c>
      <c r="Q38" s="24">
        <v>6.4</v>
      </c>
      <c r="R38" s="24">
        <v>17</v>
      </c>
      <c r="S38" s="24">
        <v>174</v>
      </c>
    </row>
    <row r="39" spans="1:19" ht="42.7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52</v>
      </c>
      <c r="G39" s="31">
        <v>4.12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64</v>
      </c>
      <c r="O39" s="12" t="s">
        <v>52</v>
      </c>
      <c r="P39" s="31">
        <v>4.12</v>
      </c>
      <c r="Q39" s="31">
        <v>4.03</v>
      </c>
      <c r="R39" s="31">
        <v>18.04</v>
      </c>
      <c r="S39" s="31">
        <v>77.31</v>
      </c>
    </row>
    <row r="40" spans="1:19" ht="25.5" customHeight="1" x14ac:dyDescent="0.35">
      <c r="A40" s="188" t="s">
        <v>14</v>
      </c>
      <c r="B40" s="189"/>
      <c r="C40" s="189"/>
      <c r="D40" s="190"/>
      <c r="E40" s="111">
        <f t="shared" ref="E40:J40" si="8">E38+E39</f>
        <v>245</v>
      </c>
      <c r="F40" s="39">
        <f t="shared" si="8"/>
        <v>0</v>
      </c>
      <c r="G40" s="27">
        <f t="shared" si="8"/>
        <v>14.120000000000001</v>
      </c>
      <c r="H40" s="27">
        <f t="shared" si="8"/>
        <v>10.43</v>
      </c>
      <c r="I40" s="27">
        <f t="shared" si="8"/>
        <v>31.05</v>
      </c>
      <c r="J40" s="27">
        <f t="shared" si="8"/>
        <v>219.5</v>
      </c>
      <c r="K40" s="188" t="s">
        <v>14</v>
      </c>
      <c r="L40" s="189"/>
      <c r="M40" s="190"/>
      <c r="N40" s="111">
        <f t="shared" ref="N40:S40" si="9">N38+N39</f>
        <v>250</v>
      </c>
      <c r="O40" s="40">
        <f>O38+O39</f>
        <v>0</v>
      </c>
      <c r="P40" s="27">
        <f t="shared" si="9"/>
        <v>14.120000000000001</v>
      </c>
      <c r="Q40" s="27">
        <f t="shared" si="9"/>
        <v>10.43</v>
      </c>
      <c r="R40" s="27">
        <f t="shared" si="9"/>
        <v>35.04</v>
      </c>
      <c r="S40" s="27">
        <f t="shared" si="9"/>
        <v>251.31</v>
      </c>
    </row>
    <row r="41" spans="1:19" ht="23.25" x14ac:dyDescent="0.35">
      <c r="A41" s="197" t="s">
        <v>14</v>
      </c>
      <c r="B41" s="198"/>
      <c r="C41" s="198"/>
      <c r="D41" s="199"/>
      <c r="E41" s="9">
        <f>E11+E15+E26+E36+E40</f>
        <v>1595</v>
      </c>
      <c r="F41" s="35">
        <f>F11+F15+F26+F36+F40</f>
        <v>183.82999999999998</v>
      </c>
      <c r="G41" s="9"/>
      <c r="H41" s="9"/>
      <c r="I41" s="9"/>
      <c r="J41" s="9"/>
      <c r="K41" s="197" t="s">
        <v>14</v>
      </c>
      <c r="L41" s="198"/>
      <c r="M41" s="199"/>
      <c r="N41" s="9">
        <f>N11+N15+N26+N36+N40</f>
        <v>1970</v>
      </c>
      <c r="O41" s="35">
        <f>O11+O15+O26+O36+O40</f>
        <v>183.82999999999998</v>
      </c>
      <c r="P41" s="9"/>
      <c r="Q41" s="9"/>
      <c r="R41" s="9"/>
      <c r="S41" s="9"/>
    </row>
    <row r="42" spans="1:19" ht="18.75" customHeight="1" x14ac:dyDescent="0.3">
      <c r="F42" s="41" t="s">
        <v>34</v>
      </c>
      <c r="G42" s="41"/>
      <c r="H42" s="41"/>
      <c r="I42" s="41"/>
      <c r="J42" s="42"/>
      <c r="K42" s="3"/>
    </row>
  </sheetData>
  <mergeCells count="81">
    <mergeCell ref="B34:D34"/>
    <mergeCell ref="K34:M34"/>
    <mergeCell ref="B35:D35"/>
    <mergeCell ref="A36:D36"/>
    <mergeCell ref="K36:M36"/>
    <mergeCell ref="K35:N35"/>
    <mergeCell ref="A41:D41"/>
    <mergeCell ref="K41:M41"/>
    <mergeCell ref="A37:J37"/>
    <mergeCell ref="K37:S37"/>
    <mergeCell ref="B38:D38"/>
    <mergeCell ref="K38:M38"/>
    <mergeCell ref="B39:D39"/>
    <mergeCell ref="K39:M39"/>
    <mergeCell ref="A40:D40"/>
    <mergeCell ref="K40:M40"/>
    <mergeCell ref="B33:D33"/>
    <mergeCell ref="K33:M33"/>
    <mergeCell ref="A26:D26"/>
    <mergeCell ref="K26:M26"/>
    <mergeCell ref="A27:J27"/>
    <mergeCell ref="K27:S27"/>
    <mergeCell ref="B28:D28"/>
    <mergeCell ref="K28:M28"/>
    <mergeCell ref="B30:D30"/>
    <mergeCell ref="K30:M30"/>
    <mergeCell ref="B29:D29"/>
    <mergeCell ref="K29:M29"/>
    <mergeCell ref="B31:D31"/>
    <mergeCell ref="K31:M31"/>
    <mergeCell ref="B32:D32"/>
    <mergeCell ref="K32:M32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" right="0" top="0" bottom="0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25" workbookViewId="0">
      <selection activeCell="A30" sqref="A30:S30"/>
    </sheetView>
  </sheetViews>
  <sheetFormatPr defaultRowHeight="15" x14ac:dyDescent="0.25"/>
  <cols>
    <col min="4" max="4" width="13.28515625" customWidth="1"/>
    <col min="5" max="5" width="12.140625" customWidth="1"/>
    <col min="6" max="6" width="11.85546875" customWidth="1"/>
    <col min="9" max="9" width="9.140625" customWidth="1"/>
    <col min="10" max="10" width="12.42578125" customWidth="1"/>
    <col min="13" max="13" width="14.42578125" customWidth="1"/>
    <col min="14" max="14" width="11.42578125" customWidth="1"/>
    <col min="15" max="15" width="12.28515625" customWidth="1"/>
    <col min="19" max="19" width="13.42578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66"/>
      <c r="M2" s="66"/>
      <c r="N2" s="66"/>
      <c r="O2" s="67"/>
      <c r="P2" s="66" t="s">
        <v>32</v>
      </c>
      <c r="Q2" s="66"/>
      <c r="R2" s="66"/>
      <c r="S2" s="67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255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78" customHeight="1" x14ac:dyDescent="0.25">
      <c r="A6" s="4" t="s">
        <v>4</v>
      </c>
      <c r="B6" s="213" t="s">
        <v>5</v>
      </c>
      <c r="C6" s="214"/>
      <c r="D6" s="215"/>
      <c r="E6" s="112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12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8.5" customHeight="1" x14ac:dyDescent="0.3">
      <c r="A8" s="19">
        <v>253</v>
      </c>
      <c r="B8" s="200" t="s">
        <v>96</v>
      </c>
      <c r="C8" s="200"/>
      <c r="D8" s="200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96</v>
      </c>
      <c r="L8" s="200"/>
      <c r="M8" s="200"/>
      <c r="N8" s="11" t="s">
        <v>53</v>
      </c>
      <c r="O8" s="12" t="s">
        <v>57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9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30.7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85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1.1499999999999999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4" customHeight="1" x14ac:dyDescent="0.35">
      <c r="A11" s="188" t="s">
        <v>14</v>
      </c>
      <c r="B11" s="189"/>
      <c r="C11" s="189"/>
      <c r="D11" s="190"/>
      <c r="E11" s="113">
        <f t="shared" ref="E11:J11" si="0">E8+E9+E10</f>
        <v>375</v>
      </c>
      <c r="F11" s="113">
        <f t="shared" si="0"/>
        <v>26.68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13">
        <f t="shared" ref="N11:S11" si="1">N8+N9+N10</f>
        <v>405</v>
      </c>
      <c r="O11" s="113">
        <f t="shared" si="1"/>
        <v>30.57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34.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33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07">
        <v>0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5.5" customHeight="1" x14ac:dyDescent="0.35">
      <c r="A15" s="188" t="s">
        <v>14</v>
      </c>
      <c r="B15" s="189"/>
      <c r="C15" s="189"/>
      <c r="D15" s="190"/>
      <c r="E15" s="113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113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24.75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48" customHeight="1" x14ac:dyDescent="0.3">
      <c r="A17" s="19">
        <v>66</v>
      </c>
      <c r="B17" s="180" t="s">
        <v>116</v>
      </c>
      <c r="C17" s="181"/>
      <c r="D17" s="182"/>
      <c r="E17" s="11" t="s">
        <v>62</v>
      </c>
      <c r="F17" s="12" t="s">
        <v>162</v>
      </c>
      <c r="G17" s="21">
        <v>1.02</v>
      </c>
      <c r="H17" s="21">
        <v>3.18</v>
      </c>
      <c r="I17" s="21">
        <v>6.52</v>
      </c>
      <c r="J17" s="21">
        <v>64.650000000000006</v>
      </c>
      <c r="K17" s="180" t="s">
        <v>116</v>
      </c>
      <c r="L17" s="181"/>
      <c r="M17" s="182"/>
      <c r="N17" s="11" t="s">
        <v>26</v>
      </c>
      <c r="O17" s="12" t="s">
        <v>163</v>
      </c>
      <c r="P17" s="21">
        <v>1.7</v>
      </c>
      <c r="Q17" s="21">
        <v>5.3</v>
      </c>
      <c r="R17" s="21">
        <v>10.87</v>
      </c>
      <c r="S17" s="21">
        <v>107.75</v>
      </c>
    </row>
    <row r="18" spans="1:19" ht="48.75" customHeight="1" x14ac:dyDescent="0.3">
      <c r="A18" s="19">
        <v>128</v>
      </c>
      <c r="B18" s="200" t="s">
        <v>92</v>
      </c>
      <c r="C18" s="200"/>
      <c r="D18" s="200"/>
      <c r="E18" s="11" t="s">
        <v>43</v>
      </c>
      <c r="F18" s="12" t="s">
        <v>256</v>
      </c>
      <c r="G18" s="21">
        <v>5.0199999999999996</v>
      </c>
      <c r="H18" s="21">
        <v>4.07</v>
      </c>
      <c r="I18" s="21">
        <v>22.5</v>
      </c>
      <c r="J18" s="21">
        <v>95</v>
      </c>
      <c r="K18" s="200" t="s">
        <v>92</v>
      </c>
      <c r="L18" s="200"/>
      <c r="M18" s="200"/>
      <c r="N18" s="11" t="s">
        <v>43</v>
      </c>
      <c r="O18" s="12" t="s">
        <v>164</v>
      </c>
      <c r="P18" s="21">
        <v>5.0199999999999996</v>
      </c>
      <c r="Q18" s="21">
        <v>4.07</v>
      </c>
      <c r="R18" s="21">
        <v>22.5</v>
      </c>
      <c r="S18" s="21">
        <v>95</v>
      </c>
    </row>
    <row r="19" spans="1:19" ht="45" customHeight="1" x14ac:dyDescent="0.3">
      <c r="A19" s="19">
        <v>248</v>
      </c>
      <c r="B19" s="200" t="s">
        <v>40</v>
      </c>
      <c r="C19" s="200"/>
      <c r="D19" s="200"/>
      <c r="E19" s="11" t="s">
        <v>42</v>
      </c>
      <c r="F19" s="12" t="s">
        <v>75</v>
      </c>
      <c r="G19" s="21">
        <v>6.87</v>
      </c>
      <c r="H19" s="21">
        <v>9.66</v>
      </c>
      <c r="I19" s="21">
        <v>24.45</v>
      </c>
      <c r="J19" s="21">
        <v>212.25</v>
      </c>
      <c r="K19" s="200" t="s">
        <v>40</v>
      </c>
      <c r="L19" s="200"/>
      <c r="M19" s="200"/>
      <c r="N19" s="11" t="s">
        <v>53</v>
      </c>
      <c r="O19" s="12" t="s">
        <v>76</v>
      </c>
      <c r="P19" s="21">
        <v>8.24</v>
      </c>
      <c r="Q19" s="21">
        <v>11.59</v>
      </c>
      <c r="R19" s="21">
        <v>29.34</v>
      </c>
      <c r="S19" s="21">
        <v>254.7</v>
      </c>
    </row>
    <row r="20" spans="1:19" ht="45" customHeight="1" x14ac:dyDescent="0.3">
      <c r="A20" s="10">
        <v>411</v>
      </c>
      <c r="B20" s="194" t="s">
        <v>77</v>
      </c>
      <c r="C20" s="195"/>
      <c r="D20" s="196"/>
      <c r="E20" s="16" t="s">
        <v>24</v>
      </c>
      <c r="F20" s="17" t="s">
        <v>165</v>
      </c>
      <c r="G20" s="24">
        <v>6.15</v>
      </c>
      <c r="H20" s="24">
        <v>7.08</v>
      </c>
      <c r="I20" s="24">
        <v>5.47</v>
      </c>
      <c r="J20" s="24">
        <v>143.30000000000001</v>
      </c>
      <c r="K20" s="194" t="s">
        <v>77</v>
      </c>
      <c r="L20" s="195"/>
      <c r="M20" s="196"/>
      <c r="N20" s="16" t="s">
        <v>26</v>
      </c>
      <c r="O20" s="17" t="s">
        <v>257</v>
      </c>
      <c r="P20" s="24">
        <v>6.83</v>
      </c>
      <c r="Q20" s="24">
        <v>7.87</v>
      </c>
      <c r="R20" s="24">
        <v>6.08</v>
      </c>
      <c r="S20" s="24">
        <v>159.22</v>
      </c>
    </row>
    <row r="21" spans="1:19" ht="43.5" customHeight="1" x14ac:dyDescent="0.3">
      <c r="A21" s="52" t="s">
        <v>137</v>
      </c>
      <c r="B21" s="179" t="s">
        <v>27</v>
      </c>
      <c r="C21" s="179"/>
      <c r="D21" s="179"/>
      <c r="E21" s="22" t="s">
        <v>23</v>
      </c>
      <c r="F21" s="23" t="s">
        <v>138</v>
      </c>
      <c r="G21" s="53">
        <v>0.1</v>
      </c>
      <c r="H21" s="53">
        <v>0</v>
      </c>
      <c r="I21" s="53">
        <v>15.2</v>
      </c>
      <c r="J21" s="53">
        <v>61</v>
      </c>
      <c r="K21" s="179" t="s">
        <v>31</v>
      </c>
      <c r="L21" s="179"/>
      <c r="M21" s="179"/>
      <c r="N21" s="22" t="s">
        <v>23</v>
      </c>
      <c r="O21" s="23" t="s">
        <v>56</v>
      </c>
      <c r="P21" s="53">
        <v>0.1</v>
      </c>
      <c r="Q21" s="53">
        <v>0</v>
      </c>
      <c r="R21" s="53">
        <v>15</v>
      </c>
      <c r="S21" s="53">
        <v>60</v>
      </c>
    </row>
    <row r="22" spans="1:19" ht="39.7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167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37.5" customHeight="1" x14ac:dyDescent="0.3">
      <c r="A23" s="10">
        <v>109</v>
      </c>
      <c r="B23" s="180" t="s">
        <v>71</v>
      </c>
      <c r="C23" s="181"/>
      <c r="D23" s="182"/>
      <c r="E23" s="11" t="s">
        <v>66</v>
      </c>
      <c r="F23" s="12" t="s">
        <v>152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71</v>
      </c>
      <c r="L23" s="181"/>
      <c r="M23" s="182"/>
      <c r="N23" s="11" t="s">
        <v>51</v>
      </c>
      <c r="O23" s="12" t="s">
        <v>117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16.5" customHeight="1" x14ac:dyDescent="0.3">
      <c r="A24" s="10"/>
      <c r="B24" s="180"/>
      <c r="C24" s="181"/>
      <c r="D24" s="182"/>
      <c r="E24" s="11"/>
      <c r="F24" s="12"/>
      <c r="G24" s="26"/>
      <c r="H24" s="31"/>
      <c r="I24" s="31"/>
      <c r="J24" s="31"/>
      <c r="K24" s="180"/>
      <c r="L24" s="181"/>
      <c r="M24" s="182"/>
      <c r="N24" s="11"/>
      <c r="O24" s="12"/>
      <c r="P24" s="26"/>
      <c r="Q24" s="31"/>
      <c r="R24" s="31"/>
      <c r="S24" s="31"/>
    </row>
    <row r="25" spans="1:19" ht="1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13">
        <f t="shared" ref="E26:J26" si="4">E17+E18+E19+E20+E21+E22+E23+E24+E25</f>
        <v>810</v>
      </c>
      <c r="F26" s="40">
        <f t="shared" si="4"/>
        <v>91.759999999999977</v>
      </c>
      <c r="G26" s="27">
        <f t="shared" si="4"/>
        <v>23.520000000000003</v>
      </c>
      <c r="H26" s="27">
        <f t="shared" si="4"/>
        <v>24.55</v>
      </c>
      <c r="I26" s="27">
        <f t="shared" si="4"/>
        <v>100.5</v>
      </c>
      <c r="J26" s="27">
        <f t="shared" si="4"/>
        <v>705</v>
      </c>
      <c r="K26" s="188" t="s">
        <v>14</v>
      </c>
      <c r="L26" s="189"/>
      <c r="M26" s="190"/>
      <c r="N26" s="113">
        <f t="shared" ref="N26:S26" si="5">N17+N18+N19+N20+N21+N22+N23+N24+N25</f>
        <v>910</v>
      </c>
      <c r="O26" s="40">
        <f t="shared" si="5"/>
        <v>102.66999999999999</v>
      </c>
      <c r="P26" s="33">
        <f t="shared" si="5"/>
        <v>27.67</v>
      </c>
      <c r="Q26" s="33">
        <f t="shared" si="5"/>
        <v>29.59</v>
      </c>
      <c r="R26" s="33">
        <f t="shared" si="5"/>
        <v>118.40999999999998</v>
      </c>
      <c r="S26" s="33">
        <f t="shared" si="5"/>
        <v>846.37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42" customHeight="1" x14ac:dyDescent="0.3">
      <c r="A28" s="19">
        <v>65</v>
      </c>
      <c r="B28" s="180" t="s">
        <v>132</v>
      </c>
      <c r="C28" s="181"/>
      <c r="D28" s="182"/>
      <c r="E28" s="11" t="s">
        <v>62</v>
      </c>
      <c r="F28" s="12" t="s">
        <v>143</v>
      </c>
      <c r="G28" s="21">
        <v>1.86</v>
      </c>
      <c r="H28" s="21">
        <v>6.84</v>
      </c>
      <c r="I28" s="21">
        <v>7.14</v>
      </c>
      <c r="J28" s="21">
        <v>92.4</v>
      </c>
      <c r="K28" s="180" t="s">
        <v>132</v>
      </c>
      <c r="L28" s="181"/>
      <c r="M28" s="182"/>
      <c r="N28" s="11" t="s">
        <v>26</v>
      </c>
      <c r="O28" s="12" t="s">
        <v>144</v>
      </c>
      <c r="P28" s="21">
        <v>3.1</v>
      </c>
      <c r="Q28" s="21">
        <v>11.4</v>
      </c>
      <c r="R28" s="21">
        <v>11.9</v>
      </c>
      <c r="S28" s="21">
        <v>154</v>
      </c>
    </row>
    <row r="29" spans="1:19" ht="0.75" customHeight="1" x14ac:dyDescent="0.3">
      <c r="A29" s="19"/>
      <c r="B29" s="200"/>
      <c r="C29" s="200"/>
      <c r="D29" s="200"/>
      <c r="E29" s="11"/>
      <c r="F29" s="12"/>
      <c r="G29" s="21"/>
      <c r="H29" s="21"/>
      <c r="I29" s="21"/>
      <c r="J29" s="21"/>
      <c r="K29" s="200"/>
      <c r="L29" s="200"/>
      <c r="M29" s="200"/>
      <c r="N29" s="11"/>
      <c r="O29" s="12"/>
      <c r="P29" s="21"/>
      <c r="Q29" s="21"/>
      <c r="R29" s="21"/>
      <c r="S29" s="21"/>
    </row>
    <row r="30" spans="1:19" ht="48" customHeight="1" x14ac:dyDescent="0.3">
      <c r="A30" s="19">
        <v>370</v>
      </c>
      <c r="B30" s="200" t="s">
        <v>133</v>
      </c>
      <c r="C30" s="200"/>
      <c r="D30" s="200"/>
      <c r="E30" s="11" t="s">
        <v>53</v>
      </c>
      <c r="F30" s="12" t="s">
        <v>237</v>
      </c>
      <c r="G30" s="21">
        <v>13.61</v>
      </c>
      <c r="H30" s="21">
        <v>18.05</v>
      </c>
      <c r="I30" s="21">
        <v>26.04</v>
      </c>
      <c r="J30" s="21">
        <v>350.16</v>
      </c>
      <c r="K30" s="200" t="s">
        <v>133</v>
      </c>
      <c r="L30" s="200"/>
      <c r="M30" s="200"/>
      <c r="N30" s="11" t="s">
        <v>53</v>
      </c>
      <c r="O30" s="12" t="s">
        <v>236</v>
      </c>
      <c r="P30" s="21">
        <v>13.61</v>
      </c>
      <c r="Q30" s="21">
        <v>18.05</v>
      </c>
      <c r="R30" s="21">
        <v>26.04</v>
      </c>
      <c r="S30" s="21">
        <v>350.16</v>
      </c>
    </row>
    <row r="31" spans="1:19" ht="42" customHeight="1" x14ac:dyDescent="0.3">
      <c r="A31" s="15">
        <v>519</v>
      </c>
      <c r="B31" s="194" t="s">
        <v>49</v>
      </c>
      <c r="C31" s="195"/>
      <c r="D31" s="196"/>
      <c r="E31" s="16" t="s">
        <v>23</v>
      </c>
      <c r="F31" s="17" t="s">
        <v>258</v>
      </c>
      <c r="G31" s="24">
        <v>0.7</v>
      </c>
      <c r="H31" s="24">
        <v>0.3</v>
      </c>
      <c r="I31" s="24">
        <v>22.8</v>
      </c>
      <c r="J31" s="24">
        <v>97</v>
      </c>
      <c r="K31" s="194" t="s">
        <v>49</v>
      </c>
      <c r="L31" s="195"/>
      <c r="M31" s="196"/>
      <c r="N31" s="16" t="s">
        <v>23</v>
      </c>
      <c r="O31" s="17" t="s">
        <v>259</v>
      </c>
      <c r="P31" s="24">
        <v>0.7</v>
      </c>
      <c r="Q31" s="24">
        <v>0.3</v>
      </c>
      <c r="R31" s="24">
        <v>22.8</v>
      </c>
      <c r="S31" s="24">
        <v>97</v>
      </c>
    </row>
    <row r="32" spans="1:19" ht="39.7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56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52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6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152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52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13.5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23.25" customHeight="1" x14ac:dyDescent="0.35">
      <c r="A35" s="188" t="s">
        <v>14</v>
      </c>
      <c r="B35" s="189"/>
      <c r="C35" s="189"/>
      <c r="D35" s="190"/>
      <c r="E35" s="113">
        <f t="shared" ref="E35:J35" si="6">E28+E29+E30+E31+E32+E34</f>
        <v>480</v>
      </c>
      <c r="F35" s="39">
        <f t="shared" si="6"/>
        <v>65.39</v>
      </c>
      <c r="G35" s="33">
        <f t="shared" si="6"/>
        <v>19.209999999999997</v>
      </c>
      <c r="H35" s="33">
        <f t="shared" si="6"/>
        <v>25.51</v>
      </c>
      <c r="I35" s="33">
        <f t="shared" si="6"/>
        <v>75.66</v>
      </c>
      <c r="J35" s="33">
        <f t="shared" si="6"/>
        <v>633.56000000000006</v>
      </c>
      <c r="K35" s="188" t="s">
        <v>14</v>
      </c>
      <c r="L35" s="189"/>
      <c r="M35" s="190"/>
      <c r="N35" s="113">
        <f t="shared" ref="N35:S35" si="7">N28+N29+N30+N31+N32+N34</f>
        <v>530</v>
      </c>
      <c r="O35" s="40">
        <f t="shared" si="7"/>
        <v>50.6</v>
      </c>
      <c r="P35" s="27">
        <f t="shared" si="7"/>
        <v>21.21</v>
      </c>
      <c r="Q35" s="27">
        <f t="shared" si="7"/>
        <v>30.150000000000002</v>
      </c>
      <c r="R35" s="27">
        <f t="shared" si="7"/>
        <v>85.34</v>
      </c>
      <c r="S35" s="27">
        <f t="shared" si="7"/>
        <v>718.66000000000008</v>
      </c>
    </row>
    <row r="36" spans="1:19" ht="18.75" customHeight="1" x14ac:dyDescent="0.3">
      <c r="A36" s="183" t="s">
        <v>18</v>
      </c>
      <c r="B36" s="184"/>
      <c r="C36" s="184"/>
      <c r="D36" s="184"/>
      <c r="E36" s="184"/>
      <c r="F36" s="184"/>
      <c r="G36" s="184"/>
      <c r="H36" s="184"/>
      <c r="I36" s="184"/>
      <c r="J36" s="185"/>
      <c r="K36" s="186" t="s">
        <v>18</v>
      </c>
      <c r="L36" s="187"/>
      <c r="M36" s="187"/>
      <c r="N36" s="187"/>
      <c r="O36" s="187"/>
      <c r="P36" s="187"/>
      <c r="Q36" s="187"/>
      <c r="R36" s="187"/>
      <c r="S36" s="187"/>
    </row>
    <row r="37" spans="1:19" ht="37.5" x14ac:dyDescent="0.3">
      <c r="A37" s="10" t="s">
        <v>136</v>
      </c>
      <c r="B37" s="194" t="s">
        <v>87</v>
      </c>
      <c r="C37" s="195"/>
      <c r="D37" s="196"/>
      <c r="E37" s="16" t="s">
        <v>23</v>
      </c>
      <c r="F37" s="17" t="s">
        <v>52</v>
      </c>
      <c r="G37" s="24">
        <v>10</v>
      </c>
      <c r="H37" s="24">
        <v>6.4</v>
      </c>
      <c r="I37" s="24">
        <v>17</v>
      </c>
      <c r="J37" s="24">
        <v>174</v>
      </c>
      <c r="K37" s="194" t="s">
        <v>87</v>
      </c>
      <c r="L37" s="195"/>
      <c r="M37" s="196"/>
      <c r="N37" s="16" t="s">
        <v>23</v>
      </c>
      <c r="O37" s="17" t="s">
        <v>52</v>
      </c>
      <c r="P37" s="24">
        <v>10</v>
      </c>
      <c r="Q37" s="24">
        <v>6.4</v>
      </c>
      <c r="R37" s="24">
        <v>17</v>
      </c>
      <c r="S37" s="24">
        <v>174</v>
      </c>
    </row>
    <row r="38" spans="1:19" ht="43.5" customHeight="1" x14ac:dyDescent="0.3">
      <c r="A38" s="10" t="s">
        <v>89</v>
      </c>
      <c r="B38" s="180" t="s">
        <v>90</v>
      </c>
      <c r="C38" s="181"/>
      <c r="D38" s="182"/>
      <c r="E38" s="11" t="s">
        <v>98</v>
      </c>
      <c r="F38" s="12" t="s">
        <v>52</v>
      </c>
      <c r="G38" s="31">
        <v>4.12</v>
      </c>
      <c r="H38" s="31">
        <v>4.03</v>
      </c>
      <c r="I38" s="31">
        <v>14.05</v>
      </c>
      <c r="J38" s="31">
        <v>45.5</v>
      </c>
      <c r="K38" s="180" t="s">
        <v>90</v>
      </c>
      <c r="L38" s="181"/>
      <c r="M38" s="182"/>
      <c r="N38" s="11" t="s">
        <v>64</v>
      </c>
      <c r="O38" s="12" t="s">
        <v>52</v>
      </c>
      <c r="P38" s="31">
        <v>4.12</v>
      </c>
      <c r="Q38" s="31">
        <v>4.03</v>
      </c>
      <c r="R38" s="31">
        <v>18.04</v>
      </c>
      <c r="S38" s="31">
        <v>77.31</v>
      </c>
    </row>
    <row r="39" spans="1:19" ht="28.5" customHeight="1" x14ac:dyDescent="0.35">
      <c r="A39" s="188" t="s">
        <v>14</v>
      </c>
      <c r="B39" s="189"/>
      <c r="C39" s="189"/>
      <c r="D39" s="190"/>
      <c r="E39" s="113">
        <f t="shared" ref="E39:J39" si="8">E37+E38</f>
        <v>245</v>
      </c>
      <c r="F39" s="40">
        <f t="shared" si="8"/>
        <v>0</v>
      </c>
      <c r="G39" s="46">
        <f t="shared" si="8"/>
        <v>14.120000000000001</v>
      </c>
      <c r="H39" s="46">
        <f t="shared" si="8"/>
        <v>10.43</v>
      </c>
      <c r="I39" s="46">
        <f t="shared" si="8"/>
        <v>31.05</v>
      </c>
      <c r="J39" s="46">
        <f t="shared" si="8"/>
        <v>219.5</v>
      </c>
      <c r="K39" s="188" t="s">
        <v>14</v>
      </c>
      <c r="L39" s="189"/>
      <c r="M39" s="190"/>
      <c r="N39" s="113">
        <f t="shared" ref="N39:S39" si="9">N37+N38</f>
        <v>250</v>
      </c>
      <c r="O39" s="40">
        <f>O37+O38</f>
        <v>0</v>
      </c>
      <c r="P39" s="46">
        <f t="shared" si="9"/>
        <v>14.120000000000001</v>
      </c>
      <c r="Q39" s="46">
        <f t="shared" si="9"/>
        <v>10.43</v>
      </c>
      <c r="R39" s="46">
        <f t="shared" si="9"/>
        <v>35.04</v>
      </c>
      <c r="S39" s="46">
        <f t="shared" si="9"/>
        <v>251.31</v>
      </c>
    </row>
    <row r="40" spans="1:19" ht="27" customHeight="1" x14ac:dyDescent="0.35">
      <c r="A40" s="197" t="s">
        <v>14</v>
      </c>
      <c r="B40" s="198"/>
      <c r="C40" s="198"/>
      <c r="D40" s="199"/>
      <c r="E40" s="146">
        <f>E11+E15+E26+E35+E39</f>
        <v>2130</v>
      </c>
      <c r="F40" s="35">
        <f>F11+F15+F26+F35+F39</f>
        <v>183.82999999999998</v>
      </c>
      <c r="G40" s="9"/>
      <c r="H40" s="9"/>
      <c r="I40" s="9"/>
      <c r="J40" s="9"/>
      <c r="K40" s="197" t="s">
        <v>14</v>
      </c>
      <c r="L40" s="198"/>
      <c r="M40" s="199"/>
      <c r="N40" s="146">
        <f>N11+N15+N26+N35+N39</f>
        <v>2315</v>
      </c>
      <c r="O40" s="35">
        <f>O11+O15+O26+O35+O39</f>
        <v>183.83999999999997</v>
      </c>
      <c r="P40" s="9"/>
      <c r="Q40" s="9"/>
      <c r="R40" s="9"/>
      <c r="S40" s="9"/>
    </row>
    <row r="41" spans="1:19" ht="36" customHeight="1" x14ac:dyDescent="0.3">
      <c r="F41" s="41" t="s">
        <v>34</v>
      </c>
      <c r="G41" s="41"/>
      <c r="H41" s="41"/>
      <c r="I41" s="41"/>
      <c r="J41" s="42"/>
      <c r="K41" s="3"/>
    </row>
  </sheetData>
  <mergeCells count="79">
    <mergeCell ref="B8:D8"/>
    <mergeCell ref="K8:M8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A40:D40"/>
    <mergeCell ref="K40:M40"/>
    <mergeCell ref="A36:J36"/>
    <mergeCell ref="K36:S36"/>
    <mergeCell ref="B37:D37"/>
    <mergeCell ref="K37:M37"/>
    <mergeCell ref="B38:D38"/>
    <mergeCell ref="K38:M38"/>
    <mergeCell ref="B34:D34"/>
    <mergeCell ref="A35:D35"/>
    <mergeCell ref="K35:M35"/>
    <mergeCell ref="A39:D39"/>
    <mergeCell ref="K39:M39"/>
    <mergeCell ref="K34:M34"/>
  </mergeCells>
  <pageMargins left="0" right="0" top="0" bottom="0" header="0.31496062992125984" footer="0.31496062992125984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16" workbookViewId="0">
      <selection activeCell="A28" sqref="A28:S28"/>
    </sheetView>
  </sheetViews>
  <sheetFormatPr defaultRowHeight="15" x14ac:dyDescent="0.25"/>
  <cols>
    <col min="4" max="4" width="15.140625" customWidth="1"/>
    <col min="5" max="5" width="13.28515625" customWidth="1"/>
    <col min="6" max="6" width="11.85546875" customWidth="1"/>
    <col min="10" max="10" width="10.7109375" customWidth="1"/>
    <col min="13" max="13" width="11.42578125" customWidth="1"/>
    <col min="15" max="15" width="11.140625" customWidth="1"/>
    <col min="19" max="19" width="11.5703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75"/>
      <c r="M2" s="75"/>
      <c r="N2" s="75"/>
      <c r="O2" s="76"/>
      <c r="P2" s="75" t="s">
        <v>32</v>
      </c>
      <c r="Q2" s="75"/>
      <c r="R2" s="75"/>
      <c r="S2" s="76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252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57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57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18.75" customHeight="1" x14ac:dyDescent="0.3">
      <c r="A8" s="19"/>
      <c r="B8" s="200"/>
      <c r="C8" s="200"/>
      <c r="D8" s="200"/>
      <c r="E8" s="11"/>
      <c r="F8" s="12"/>
      <c r="G8" s="21"/>
      <c r="H8" s="21"/>
      <c r="I8" s="21"/>
      <c r="J8" s="21"/>
      <c r="K8" s="200"/>
      <c r="L8" s="200"/>
      <c r="M8" s="200"/>
      <c r="N8" s="11"/>
      <c r="O8" s="12"/>
      <c r="P8" s="21"/>
      <c r="Q8" s="21"/>
      <c r="R8" s="21"/>
      <c r="S8" s="21"/>
    </row>
    <row r="9" spans="1:19" ht="19.5" customHeight="1" x14ac:dyDescent="0.3">
      <c r="A9" s="13"/>
      <c r="B9" s="216"/>
      <c r="C9" s="217"/>
      <c r="D9" s="218"/>
      <c r="E9" s="14"/>
      <c r="F9" s="54"/>
      <c r="G9" s="45"/>
      <c r="H9" s="45"/>
      <c r="I9" s="45"/>
      <c r="J9" s="45"/>
      <c r="K9" s="216"/>
      <c r="L9" s="217"/>
      <c r="M9" s="218"/>
      <c r="N9" s="14"/>
      <c r="O9" s="54"/>
      <c r="P9" s="45"/>
      <c r="Q9" s="45"/>
      <c r="R9" s="45"/>
      <c r="S9" s="45"/>
    </row>
    <row r="10" spans="1:19" ht="18.75" customHeight="1" x14ac:dyDescent="0.3">
      <c r="A10" s="10"/>
      <c r="B10" s="180"/>
      <c r="C10" s="181"/>
      <c r="D10" s="182"/>
      <c r="E10" s="11"/>
      <c r="F10" s="12"/>
      <c r="G10" s="26"/>
      <c r="H10" s="26"/>
      <c r="I10" s="26"/>
      <c r="J10" s="26"/>
      <c r="K10" s="180"/>
      <c r="L10" s="181"/>
      <c r="M10" s="182"/>
      <c r="N10" s="11"/>
      <c r="O10" s="61"/>
      <c r="P10" s="26"/>
      <c r="Q10" s="26"/>
      <c r="R10" s="26"/>
      <c r="S10" s="26"/>
    </row>
    <row r="11" spans="1:19" ht="23.25" customHeight="1" x14ac:dyDescent="0.35">
      <c r="A11" s="188" t="s">
        <v>14</v>
      </c>
      <c r="B11" s="189"/>
      <c r="C11" s="189"/>
      <c r="D11" s="190"/>
      <c r="E11" s="165">
        <f t="shared" ref="E11:J11" si="0">E8+E9+E10</f>
        <v>0</v>
      </c>
      <c r="F11" s="165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188" t="s">
        <v>14</v>
      </c>
      <c r="L11" s="189"/>
      <c r="M11" s="190"/>
      <c r="N11" s="165">
        <f t="shared" ref="N11:S11" si="1">N8+N9+N10</f>
        <v>0</v>
      </c>
      <c r="O11" s="165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</row>
    <row r="12" spans="1:19" ht="23.2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4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5.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79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4.75" customHeight="1" x14ac:dyDescent="0.35">
      <c r="A15" s="188" t="s">
        <v>14</v>
      </c>
      <c r="B15" s="189"/>
      <c r="C15" s="189"/>
      <c r="D15" s="190"/>
      <c r="E15" s="165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165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60" customHeight="1" x14ac:dyDescent="0.3">
      <c r="A17" s="19">
        <v>9</v>
      </c>
      <c r="B17" s="180" t="s">
        <v>251</v>
      </c>
      <c r="C17" s="181"/>
      <c r="D17" s="182"/>
      <c r="E17" s="11" t="s">
        <v>62</v>
      </c>
      <c r="F17" s="12" t="s">
        <v>143</v>
      </c>
      <c r="G17" s="21">
        <v>0.54</v>
      </c>
      <c r="H17" s="21">
        <v>4.0199999999999996</v>
      </c>
      <c r="I17" s="21">
        <v>12.93</v>
      </c>
      <c r="J17" s="21">
        <v>74.400000000000006</v>
      </c>
      <c r="K17" s="200" t="s">
        <v>251</v>
      </c>
      <c r="L17" s="200"/>
      <c r="M17" s="200"/>
      <c r="N17" s="11" t="s">
        <v>26</v>
      </c>
      <c r="O17" s="12" t="s">
        <v>144</v>
      </c>
      <c r="P17" s="21">
        <v>0.9</v>
      </c>
      <c r="Q17" s="21">
        <v>6.7</v>
      </c>
      <c r="R17" s="21">
        <v>21.55</v>
      </c>
      <c r="S17" s="21">
        <v>124</v>
      </c>
    </row>
    <row r="18" spans="1:19" ht="54.75" customHeight="1" x14ac:dyDescent="0.3">
      <c r="A18" s="15">
        <v>165</v>
      </c>
      <c r="B18" s="194" t="s">
        <v>55</v>
      </c>
      <c r="C18" s="195"/>
      <c r="D18" s="196"/>
      <c r="E18" s="16" t="s">
        <v>43</v>
      </c>
      <c r="F18" s="17" t="s">
        <v>159</v>
      </c>
      <c r="G18" s="70">
        <v>7.13</v>
      </c>
      <c r="H18" s="70">
        <v>6.68</v>
      </c>
      <c r="I18" s="70">
        <v>29.98</v>
      </c>
      <c r="J18" s="70">
        <v>182.5</v>
      </c>
      <c r="K18" s="194" t="s">
        <v>55</v>
      </c>
      <c r="L18" s="195"/>
      <c r="M18" s="196"/>
      <c r="N18" s="16" t="s">
        <v>43</v>
      </c>
      <c r="O18" s="17" t="s">
        <v>160</v>
      </c>
      <c r="P18" s="70">
        <v>7.13</v>
      </c>
      <c r="Q18" s="70">
        <v>6.68</v>
      </c>
      <c r="R18" s="70">
        <v>29.98</v>
      </c>
      <c r="S18" s="70">
        <v>182.5</v>
      </c>
    </row>
    <row r="19" spans="1:19" ht="54.75" customHeight="1" x14ac:dyDescent="0.3">
      <c r="A19" s="19" t="s">
        <v>83</v>
      </c>
      <c r="B19" s="200" t="s">
        <v>106</v>
      </c>
      <c r="C19" s="200"/>
      <c r="D19" s="200"/>
      <c r="E19" s="11" t="s">
        <v>53</v>
      </c>
      <c r="F19" s="12" t="s">
        <v>107</v>
      </c>
      <c r="G19" s="21">
        <v>12.2</v>
      </c>
      <c r="H19" s="21">
        <v>16.39</v>
      </c>
      <c r="I19" s="21">
        <v>16.23</v>
      </c>
      <c r="J19" s="21">
        <v>306.8</v>
      </c>
      <c r="K19" s="200" t="s">
        <v>106</v>
      </c>
      <c r="L19" s="200"/>
      <c r="M19" s="200"/>
      <c r="N19" s="11" t="s">
        <v>109</v>
      </c>
      <c r="O19" s="12" t="s">
        <v>108</v>
      </c>
      <c r="P19" s="21">
        <v>16.27</v>
      </c>
      <c r="Q19" s="21">
        <v>17.36</v>
      </c>
      <c r="R19" s="21">
        <v>21.64</v>
      </c>
      <c r="S19" s="21">
        <v>409.07</v>
      </c>
    </row>
    <row r="20" spans="1:19" ht="42" customHeight="1" x14ac:dyDescent="0.3">
      <c r="A20" s="15">
        <v>493</v>
      </c>
      <c r="B20" s="194" t="s">
        <v>31</v>
      </c>
      <c r="C20" s="195"/>
      <c r="D20" s="196"/>
      <c r="E20" s="16" t="s">
        <v>23</v>
      </c>
      <c r="F20" s="17" t="s">
        <v>56</v>
      </c>
      <c r="G20" s="24">
        <v>0.1</v>
      </c>
      <c r="H20" s="24">
        <v>0</v>
      </c>
      <c r="I20" s="24">
        <v>15</v>
      </c>
      <c r="J20" s="24">
        <v>60</v>
      </c>
      <c r="K20" s="194" t="s">
        <v>31</v>
      </c>
      <c r="L20" s="195"/>
      <c r="M20" s="196"/>
      <c r="N20" s="16" t="s">
        <v>23</v>
      </c>
      <c r="O20" s="17" t="s">
        <v>56</v>
      </c>
      <c r="P20" s="24">
        <v>0.1</v>
      </c>
      <c r="Q20" s="24">
        <v>0</v>
      </c>
      <c r="R20" s="24">
        <v>15</v>
      </c>
      <c r="S20" s="24">
        <v>60</v>
      </c>
    </row>
    <row r="21" spans="1:19" ht="38.2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67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100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39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85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253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21.7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4.2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10.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56">
        <f t="shared" ref="E26:J26" si="4">E17+E18+E19+E20+E21+E22+E23+E24+E25</f>
        <v>750</v>
      </c>
      <c r="F26" s="40">
        <f t="shared" si="4"/>
        <v>91.76</v>
      </c>
      <c r="G26" s="27">
        <f t="shared" si="4"/>
        <v>24.33</v>
      </c>
      <c r="H26" s="27">
        <f t="shared" si="4"/>
        <v>27.65</v>
      </c>
      <c r="I26" s="27">
        <f t="shared" si="4"/>
        <v>100.5</v>
      </c>
      <c r="J26" s="27">
        <f t="shared" si="4"/>
        <v>752.5</v>
      </c>
      <c r="K26" s="188" t="s">
        <v>14</v>
      </c>
      <c r="L26" s="189"/>
      <c r="M26" s="190"/>
      <c r="N26" s="156">
        <f t="shared" ref="N26:S26" si="5">N17+N18+N19+N20+N21+N22+N23+N24+N25</f>
        <v>840</v>
      </c>
      <c r="O26" s="38">
        <f t="shared" si="5"/>
        <v>102.66999999999997</v>
      </c>
      <c r="P26" s="33">
        <f t="shared" si="5"/>
        <v>30.18</v>
      </c>
      <c r="Q26" s="33">
        <f t="shared" si="5"/>
        <v>31.499999999999996</v>
      </c>
      <c r="R26" s="33">
        <f t="shared" si="5"/>
        <v>122.79</v>
      </c>
      <c r="S26" s="33">
        <f t="shared" si="5"/>
        <v>945.27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42" customHeight="1" x14ac:dyDescent="0.3">
      <c r="A28" s="19">
        <v>429</v>
      </c>
      <c r="B28" s="200" t="s">
        <v>29</v>
      </c>
      <c r="C28" s="200"/>
      <c r="D28" s="200"/>
      <c r="E28" s="11" t="s">
        <v>42</v>
      </c>
      <c r="F28" s="12" t="s">
        <v>65</v>
      </c>
      <c r="G28" s="21">
        <v>2.63</v>
      </c>
      <c r="H28" s="21">
        <v>6.6</v>
      </c>
      <c r="I28" s="21">
        <v>16.350000000000001</v>
      </c>
      <c r="J28" s="21">
        <v>138</v>
      </c>
      <c r="K28" s="200" t="s">
        <v>29</v>
      </c>
      <c r="L28" s="200"/>
      <c r="M28" s="200"/>
      <c r="N28" s="11" t="s">
        <v>53</v>
      </c>
      <c r="O28" s="12" t="s">
        <v>68</v>
      </c>
      <c r="P28" s="21">
        <v>3.15</v>
      </c>
      <c r="Q28" s="21">
        <v>7.92</v>
      </c>
      <c r="R28" s="21">
        <v>19.62</v>
      </c>
      <c r="S28" s="21">
        <v>165.6</v>
      </c>
    </row>
    <row r="29" spans="1:19" ht="39" customHeight="1" x14ac:dyDescent="0.3">
      <c r="A29" s="20">
        <v>412</v>
      </c>
      <c r="B29" s="180" t="s">
        <v>30</v>
      </c>
      <c r="C29" s="181"/>
      <c r="D29" s="182"/>
      <c r="E29" s="22" t="s">
        <v>24</v>
      </c>
      <c r="F29" s="23" t="s">
        <v>172</v>
      </c>
      <c r="G29" s="53">
        <v>9.02</v>
      </c>
      <c r="H29" s="53">
        <v>9.64</v>
      </c>
      <c r="I29" s="53">
        <v>8.36</v>
      </c>
      <c r="J29" s="53">
        <v>169.71</v>
      </c>
      <c r="K29" s="179" t="s">
        <v>30</v>
      </c>
      <c r="L29" s="179"/>
      <c r="M29" s="179"/>
      <c r="N29" s="22" t="s">
        <v>26</v>
      </c>
      <c r="O29" s="23" t="s">
        <v>173</v>
      </c>
      <c r="P29" s="53">
        <v>10.02</v>
      </c>
      <c r="Q29" s="53">
        <v>10.71</v>
      </c>
      <c r="R29" s="53">
        <v>9.2899999999999991</v>
      </c>
      <c r="S29" s="53">
        <v>188.57</v>
      </c>
    </row>
    <row r="30" spans="1:19" ht="36" customHeight="1" x14ac:dyDescent="0.3">
      <c r="A30" s="15">
        <v>519</v>
      </c>
      <c r="B30" s="194" t="s">
        <v>49</v>
      </c>
      <c r="C30" s="195"/>
      <c r="D30" s="196"/>
      <c r="E30" s="16" t="s">
        <v>23</v>
      </c>
      <c r="F30" s="17" t="s">
        <v>191</v>
      </c>
      <c r="G30" s="24">
        <v>0.7</v>
      </c>
      <c r="H30" s="24">
        <v>0.3</v>
      </c>
      <c r="I30" s="24">
        <v>22.8</v>
      </c>
      <c r="J30" s="24">
        <v>97</v>
      </c>
      <c r="K30" s="194" t="s">
        <v>49</v>
      </c>
      <c r="L30" s="195"/>
      <c r="M30" s="196"/>
      <c r="N30" s="16" t="s">
        <v>23</v>
      </c>
      <c r="O30" s="17" t="s">
        <v>199</v>
      </c>
      <c r="P30" s="24">
        <v>0.7</v>
      </c>
      <c r="Q30" s="24">
        <v>0.3</v>
      </c>
      <c r="R30" s="24">
        <v>22.8</v>
      </c>
      <c r="S30" s="24">
        <v>97</v>
      </c>
    </row>
    <row r="31" spans="1:19" ht="37.5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56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86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41.25" customHeight="1" x14ac:dyDescent="0.3">
      <c r="A32" s="10">
        <v>110</v>
      </c>
      <c r="B32" s="180" t="s">
        <v>25</v>
      </c>
      <c r="C32" s="181"/>
      <c r="D32" s="182"/>
      <c r="E32" s="11" t="s">
        <v>66</v>
      </c>
      <c r="F32" s="12" t="s">
        <v>152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25</v>
      </c>
      <c r="L32" s="181"/>
      <c r="M32" s="182"/>
      <c r="N32" s="11" t="s">
        <v>51</v>
      </c>
      <c r="O32" s="12" t="s">
        <v>114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44.25" customHeight="1" x14ac:dyDescent="0.3">
      <c r="A33" s="15">
        <v>76</v>
      </c>
      <c r="B33" s="222" t="s">
        <v>110</v>
      </c>
      <c r="C33" s="222"/>
      <c r="D33" s="222"/>
      <c r="E33" s="16" t="s">
        <v>62</v>
      </c>
      <c r="F33" s="17" t="s">
        <v>198</v>
      </c>
      <c r="G33" s="24">
        <v>0.78</v>
      </c>
      <c r="H33" s="24">
        <v>6.48</v>
      </c>
      <c r="I33" s="24">
        <v>4.08</v>
      </c>
      <c r="J33" s="24">
        <v>78</v>
      </c>
      <c r="K33" s="222" t="s">
        <v>110</v>
      </c>
      <c r="L33" s="222"/>
      <c r="M33" s="222"/>
      <c r="N33" s="16" t="s">
        <v>26</v>
      </c>
      <c r="O33" s="17" t="s">
        <v>254</v>
      </c>
      <c r="P33" s="24">
        <v>1.3</v>
      </c>
      <c r="Q33" s="24">
        <v>7.86</v>
      </c>
      <c r="R33" s="24">
        <v>6.8</v>
      </c>
      <c r="S33" s="24">
        <v>130</v>
      </c>
    </row>
    <row r="34" spans="1:19" ht="18.75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8.75" customHeight="1" x14ac:dyDescent="0.25">
      <c r="A35" s="7"/>
      <c r="B35" s="191"/>
      <c r="C35" s="192"/>
      <c r="D35" s="193"/>
      <c r="E35" s="7"/>
      <c r="F35" s="7"/>
      <c r="G35" s="32"/>
      <c r="H35" s="32"/>
      <c r="I35" s="32"/>
      <c r="J35" s="32"/>
      <c r="K35" s="191"/>
      <c r="L35" s="192"/>
      <c r="M35" s="192"/>
      <c r="N35" s="193"/>
      <c r="O35" s="7"/>
      <c r="P35" s="28"/>
      <c r="Q35" s="28"/>
      <c r="R35" s="28"/>
      <c r="S35" s="28"/>
    </row>
    <row r="36" spans="1:19" ht="25.5" customHeight="1" x14ac:dyDescent="0.35">
      <c r="A36" s="188" t="s">
        <v>14</v>
      </c>
      <c r="B36" s="189"/>
      <c r="C36" s="189"/>
      <c r="D36" s="190"/>
      <c r="E36" s="176">
        <v>380</v>
      </c>
      <c r="F36" s="134">
        <f>F28+F29+F30+F31+F32+F33</f>
        <v>92.07</v>
      </c>
      <c r="G36" s="33">
        <f t="shared" ref="G36:J36" si="6">G28+G31+G32+G33+G34+G35</f>
        <v>7.7700000000000005</v>
      </c>
      <c r="H36" s="33">
        <f t="shared" si="6"/>
        <v>13.64</v>
      </c>
      <c r="I36" s="33">
        <f t="shared" si="6"/>
        <v>46.79</v>
      </c>
      <c r="J36" s="33">
        <f t="shared" si="6"/>
        <v>344.8</v>
      </c>
      <c r="K36" s="188" t="s">
        <v>14</v>
      </c>
      <c r="L36" s="189"/>
      <c r="M36" s="190"/>
      <c r="N36" s="176">
        <v>660</v>
      </c>
      <c r="O36" s="134">
        <f>O28+O29+O30+O31+O32+O33</f>
        <v>81.17</v>
      </c>
      <c r="P36" s="27">
        <f t="shared" ref="P36:S36" si="7">P28+P31+P32+P33+P34+P35</f>
        <v>10.23</v>
      </c>
      <c r="Q36" s="27">
        <f t="shared" si="7"/>
        <v>16.54</v>
      </c>
      <c r="R36" s="27">
        <f t="shared" si="7"/>
        <v>61.039999999999992</v>
      </c>
      <c r="S36" s="27">
        <f t="shared" si="7"/>
        <v>465.3</v>
      </c>
    </row>
    <row r="37" spans="1:19" ht="40.5" customHeight="1" x14ac:dyDescent="0.3">
      <c r="A37" s="183" t="s">
        <v>18</v>
      </c>
      <c r="B37" s="184"/>
      <c r="C37" s="184"/>
      <c r="D37" s="184"/>
      <c r="E37" s="184"/>
      <c r="F37" s="184"/>
      <c r="G37" s="184"/>
      <c r="H37" s="184"/>
      <c r="I37" s="184"/>
      <c r="J37" s="185"/>
      <c r="K37" s="186" t="s">
        <v>18</v>
      </c>
      <c r="L37" s="187"/>
      <c r="M37" s="187"/>
      <c r="N37" s="187"/>
      <c r="O37" s="187"/>
      <c r="P37" s="187"/>
      <c r="Q37" s="187"/>
      <c r="R37" s="187"/>
      <c r="S37" s="187"/>
    </row>
    <row r="38" spans="1:19" ht="29.25" customHeight="1" x14ac:dyDescent="0.3">
      <c r="A38" s="10">
        <v>517</v>
      </c>
      <c r="B38" s="194" t="s">
        <v>87</v>
      </c>
      <c r="C38" s="195"/>
      <c r="D38" s="196"/>
      <c r="E38" s="16" t="s">
        <v>23</v>
      </c>
      <c r="F38" s="17" t="s">
        <v>52</v>
      </c>
      <c r="G38" s="24">
        <v>10</v>
      </c>
      <c r="H38" s="24">
        <v>6.4</v>
      </c>
      <c r="I38" s="24">
        <v>17</v>
      </c>
      <c r="J38" s="24">
        <v>174</v>
      </c>
      <c r="K38" s="194" t="s">
        <v>87</v>
      </c>
      <c r="L38" s="195"/>
      <c r="M38" s="196"/>
      <c r="N38" s="16" t="s">
        <v>23</v>
      </c>
      <c r="O38" s="17" t="s">
        <v>52</v>
      </c>
      <c r="P38" s="24">
        <v>10</v>
      </c>
      <c r="Q38" s="24">
        <v>6.4</v>
      </c>
      <c r="R38" s="24">
        <v>17</v>
      </c>
      <c r="S38" s="24">
        <v>174</v>
      </c>
    </row>
    <row r="39" spans="1:19" ht="48.7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52</v>
      </c>
      <c r="G39" s="31">
        <v>4.12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64</v>
      </c>
      <c r="O39" s="12" t="s">
        <v>52</v>
      </c>
      <c r="P39" s="31">
        <v>4.12</v>
      </c>
      <c r="Q39" s="31">
        <v>4.03</v>
      </c>
      <c r="R39" s="31">
        <v>18.04</v>
      </c>
      <c r="S39" s="31">
        <v>77.31</v>
      </c>
    </row>
    <row r="40" spans="1:19" ht="33" customHeight="1" x14ac:dyDescent="0.35">
      <c r="A40" s="188" t="s">
        <v>14</v>
      </c>
      <c r="B40" s="189"/>
      <c r="C40" s="189"/>
      <c r="D40" s="190"/>
      <c r="E40" s="176">
        <f t="shared" ref="E40:J40" si="8">E38+E39</f>
        <v>245</v>
      </c>
      <c r="F40" s="39">
        <f t="shared" si="8"/>
        <v>0</v>
      </c>
      <c r="G40" s="27">
        <f t="shared" si="8"/>
        <v>14.120000000000001</v>
      </c>
      <c r="H40" s="27">
        <f t="shared" si="8"/>
        <v>10.43</v>
      </c>
      <c r="I40" s="27">
        <f t="shared" si="8"/>
        <v>31.05</v>
      </c>
      <c r="J40" s="27">
        <f t="shared" si="8"/>
        <v>219.5</v>
      </c>
      <c r="K40" s="188" t="s">
        <v>14</v>
      </c>
      <c r="L40" s="189"/>
      <c r="M40" s="190"/>
      <c r="N40" s="176">
        <f t="shared" ref="N40:S40" si="9">N38+N39</f>
        <v>250</v>
      </c>
      <c r="O40" s="40">
        <f>O38+O39</f>
        <v>0</v>
      </c>
      <c r="P40" s="27">
        <f t="shared" si="9"/>
        <v>14.120000000000001</v>
      </c>
      <c r="Q40" s="27">
        <f t="shared" si="9"/>
        <v>10.43</v>
      </c>
      <c r="R40" s="27">
        <f t="shared" si="9"/>
        <v>35.04</v>
      </c>
      <c r="S40" s="27">
        <f t="shared" si="9"/>
        <v>251.31</v>
      </c>
    </row>
    <row r="41" spans="1:19" ht="23.25" x14ac:dyDescent="0.35">
      <c r="A41" s="197" t="s">
        <v>14</v>
      </c>
      <c r="B41" s="198"/>
      <c r="C41" s="198"/>
      <c r="D41" s="199"/>
      <c r="E41" s="146">
        <f>E11+E15+E26+E36+E40</f>
        <v>1595</v>
      </c>
      <c r="F41" s="35">
        <f>F11+F15+F26+F36+F40</f>
        <v>183.82999999999998</v>
      </c>
      <c r="G41" s="9"/>
      <c r="H41" s="9"/>
      <c r="I41" s="9"/>
      <c r="J41" s="9"/>
      <c r="K41" s="197" t="s">
        <v>14</v>
      </c>
      <c r="L41" s="198"/>
      <c r="M41" s="199"/>
      <c r="N41" s="9">
        <f>N11+N15+N26+N36+N40</f>
        <v>1970</v>
      </c>
      <c r="O41" s="35">
        <f>O11+O15+O26+O36+O40</f>
        <v>183.83999999999997</v>
      </c>
      <c r="P41" s="9"/>
      <c r="Q41" s="9"/>
      <c r="R41" s="9"/>
      <c r="S41" s="9"/>
    </row>
    <row r="42" spans="1:19" ht="18.75" x14ac:dyDescent="0.3">
      <c r="F42" s="41" t="s">
        <v>34</v>
      </c>
      <c r="G42" s="41"/>
      <c r="H42" s="41"/>
      <c r="I42" s="41"/>
      <c r="J42" s="42"/>
      <c r="K42" s="3"/>
    </row>
  </sheetData>
  <mergeCells count="81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4:M34"/>
    <mergeCell ref="K33:M33"/>
    <mergeCell ref="B34:D34"/>
    <mergeCell ref="K36:M36"/>
    <mergeCell ref="B35:D35"/>
    <mergeCell ref="K35:N35"/>
    <mergeCell ref="A36:D36"/>
    <mergeCell ref="A37:J37"/>
    <mergeCell ref="K37:S37"/>
    <mergeCell ref="A40:D40"/>
    <mergeCell ref="K40:M40"/>
    <mergeCell ref="A41:D41"/>
    <mergeCell ref="K41:M41"/>
    <mergeCell ref="K38:M38"/>
    <mergeCell ref="K39:M39"/>
    <mergeCell ref="B38:D38"/>
    <mergeCell ref="B39:D39"/>
  </mergeCells>
  <pageMargins left="0" right="0" top="0" bottom="0" header="0.31496062992125984" footer="0.31496062992125984"/>
  <pageSetup paperSize="9" scale="53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9" workbookViewId="0">
      <selection activeCell="F20" sqref="F20"/>
    </sheetView>
  </sheetViews>
  <sheetFormatPr defaultRowHeight="15" x14ac:dyDescent="0.25"/>
  <cols>
    <col min="4" max="4" width="12.42578125" customWidth="1"/>
    <col min="6" max="6" width="12.5703125" customWidth="1"/>
    <col min="10" max="10" width="11.28515625" customWidth="1"/>
    <col min="13" max="13" width="12.7109375" customWidth="1"/>
    <col min="15" max="15" width="11.28515625" customWidth="1"/>
    <col min="19" max="19" width="10.5703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79"/>
      <c r="M2" s="79"/>
      <c r="N2" s="79"/>
      <c r="O2" s="80"/>
      <c r="P2" s="79" t="s">
        <v>32</v>
      </c>
      <c r="Q2" s="79"/>
      <c r="R2" s="79"/>
      <c r="S2" s="80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200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63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63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4.75" customHeight="1" x14ac:dyDescent="0.3">
      <c r="A8" s="19">
        <v>253</v>
      </c>
      <c r="B8" s="180" t="s">
        <v>96</v>
      </c>
      <c r="C8" s="181"/>
      <c r="D8" s="182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180" t="s">
        <v>96</v>
      </c>
      <c r="L8" s="181"/>
      <c r="M8" s="182"/>
      <c r="N8" s="11" t="s">
        <v>53</v>
      </c>
      <c r="O8" s="12" t="s">
        <v>57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6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8.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85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1.1499999999999999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3.25" customHeight="1" x14ac:dyDescent="0.35">
      <c r="A11" s="188" t="s">
        <v>14</v>
      </c>
      <c r="B11" s="189"/>
      <c r="C11" s="189"/>
      <c r="D11" s="190"/>
      <c r="E11" s="172">
        <f t="shared" ref="E11:J11" si="0">E8+E9+E10</f>
        <v>375</v>
      </c>
      <c r="F11" s="172">
        <f t="shared" si="0"/>
        <v>26.68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72">
        <f t="shared" ref="N11:S11" si="1">N8+N9+N10</f>
        <v>405</v>
      </c>
      <c r="O11" s="172">
        <f t="shared" si="1"/>
        <v>30.57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40.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33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6.25" customHeight="1" x14ac:dyDescent="0.35">
      <c r="A15" s="223" t="s">
        <v>14</v>
      </c>
      <c r="B15" s="224"/>
      <c r="C15" s="224"/>
      <c r="D15" s="225"/>
      <c r="E15" s="39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223" t="s">
        <v>14</v>
      </c>
      <c r="L15" s="224"/>
      <c r="M15" s="225"/>
      <c r="N15" s="39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52.5" customHeight="1" x14ac:dyDescent="0.3">
      <c r="A17" s="19">
        <v>2</v>
      </c>
      <c r="B17" s="180" t="s">
        <v>123</v>
      </c>
      <c r="C17" s="181"/>
      <c r="D17" s="182"/>
      <c r="E17" s="11" t="s">
        <v>62</v>
      </c>
      <c r="F17" s="12" t="s">
        <v>101</v>
      </c>
      <c r="G17" s="21">
        <v>0.66</v>
      </c>
      <c r="H17" s="21">
        <v>6.06</v>
      </c>
      <c r="I17" s="21">
        <v>6.36</v>
      </c>
      <c r="J17" s="21">
        <v>82.8</v>
      </c>
      <c r="K17" s="180" t="s">
        <v>123</v>
      </c>
      <c r="L17" s="181"/>
      <c r="M17" s="182"/>
      <c r="N17" s="11" t="s">
        <v>26</v>
      </c>
      <c r="O17" s="12" t="s">
        <v>102</v>
      </c>
      <c r="P17" s="21">
        <v>1.1000000000000001</v>
      </c>
      <c r="Q17" s="21">
        <v>10.1</v>
      </c>
      <c r="R17" s="21">
        <v>10.6</v>
      </c>
      <c r="S17" s="21">
        <v>138</v>
      </c>
    </row>
    <row r="18" spans="1:19" ht="51.75" customHeight="1" x14ac:dyDescent="0.3">
      <c r="A18" s="19">
        <v>147</v>
      </c>
      <c r="B18" s="180" t="s">
        <v>45</v>
      </c>
      <c r="C18" s="181"/>
      <c r="D18" s="182"/>
      <c r="E18" s="11" t="s">
        <v>43</v>
      </c>
      <c r="F18" s="12" t="s">
        <v>180</v>
      </c>
      <c r="G18" s="21">
        <v>5.24</v>
      </c>
      <c r="H18" s="21">
        <v>2.76</v>
      </c>
      <c r="I18" s="21">
        <v>47.82</v>
      </c>
      <c r="J18" s="21">
        <v>200.9</v>
      </c>
      <c r="K18" s="180" t="s">
        <v>45</v>
      </c>
      <c r="L18" s="181"/>
      <c r="M18" s="182"/>
      <c r="N18" s="11" t="s">
        <v>43</v>
      </c>
      <c r="O18" s="12" t="s">
        <v>180</v>
      </c>
      <c r="P18" s="21">
        <v>7.32</v>
      </c>
      <c r="Q18" s="21">
        <v>2.76</v>
      </c>
      <c r="R18" s="21">
        <v>47.82</v>
      </c>
      <c r="S18" s="21">
        <v>200.9</v>
      </c>
    </row>
    <row r="19" spans="1:19" ht="44.25" customHeight="1" x14ac:dyDescent="0.3">
      <c r="A19" s="19" t="s">
        <v>201</v>
      </c>
      <c r="B19" s="180" t="s">
        <v>202</v>
      </c>
      <c r="C19" s="181"/>
      <c r="D19" s="182"/>
      <c r="E19" s="11" t="s">
        <v>42</v>
      </c>
      <c r="F19" s="12" t="s">
        <v>181</v>
      </c>
      <c r="G19" s="21">
        <v>11.34</v>
      </c>
      <c r="H19" s="21">
        <v>16.14</v>
      </c>
      <c r="I19" s="21">
        <v>17.239999999999998</v>
      </c>
      <c r="J19" s="21">
        <v>244.62</v>
      </c>
      <c r="K19" s="180" t="s">
        <v>182</v>
      </c>
      <c r="L19" s="181"/>
      <c r="M19" s="182"/>
      <c r="N19" s="11" t="s">
        <v>53</v>
      </c>
      <c r="O19" s="12" t="s">
        <v>183</v>
      </c>
      <c r="P19" s="21">
        <v>12.7</v>
      </c>
      <c r="Q19" s="21">
        <v>17.88</v>
      </c>
      <c r="R19" s="21">
        <v>25.81</v>
      </c>
      <c r="S19" s="21">
        <v>316.8</v>
      </c>
    </row>
    <row r="20" spans="1:19" ht="46.5" customHeight="1" x14ac:dyDescent="0.3">
      <c r="A20" s="10" t="s">
        <v>168</v>
      </c>
      <c r="B20" s="194" t="s">
        <v>20</v>
      </c>
      <c r="C20" s="195"/>
      <c r="D20" s="196"/>
      <c r="E20" s="16" t="s">
        <v>23</v>
      </c>
      <c r="F20" s="17" t="s">
        <v>135</v>
      </c>
      <c r="G20" s="24">
        <v>1.5</v>
      </c>
      <c r="H20" s="24">
        <v>1.3</v>
      </c>
      <c r="I20" s="24">
        <v>15.9</v>
      </c>
      <c r="J20" s="24">
        <v>81</v>
      </c>
      <c r="K20" s="194" t="s">
        <v>80</v>
      </c>
      <c r="L20" s="195"/>
      <c r="M20" s="196"/>
      <c r="N20" s="16" t="s">
        <v>23</v>
      </c>
      <c r="O20" s="17" t="s">
        <v>203</v>
      </c>
      <c r="P20" s="24">
        <v>0.1</v>
      </c>
      <c r="Q20" s="24">
        <v>0</v>
      </c>
      <c r="R20" s="24">
        <v>15.2</v>
      </c>
      <c r="S20" s="24">
        <v>61</v>
      </c>
    </row>
    <row r="21" spans="1:19" ht="42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56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73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37.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152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177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40.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7.2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17.2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8.75" customHeight="1" x14ac:dyDescent="0.35">
      <c r="A26" s="188" t="s">
        <v>14</v>
      </c>
      <c r="B26" s="189"/>
      <c r="C26" s="189"/>
      <c r="D26" s="190"/>
      <c r="E26" s="168">
        <f t="shared" ref="E26:J26" si="4">E17+E18+E19+E20+E21+E22+E23+E24+E25</f>
        <v>720</v>
      </c>
      <c r="F26" s="40">
        <f t="shared" si="4"/>
        <v>91.759999999999991</v>
      </c>
      <c r="G26" s="27">
        <f t="shared" si="4"/>
        <v>23.1</v>
      </c>
      <c r="H26" s="27">
        <f t="shared" si="4"/>
        <v>26.82</v>
      </c>
      <c r="I26" s="27">
        <f t="shared" si="4"/>
        <v>113.68</v>
      </c>
      <c r="J26" s="27">
        <f t="shared" si="4"/>
        <v>738.11999999999989</v>
      </c>
      <c r="K26" s="188" t="s">
        <v>14</v>
      </c>
      <c r="L26" s="189"/>
      <c r="M26" s="190"/>
      <c r="N26" s="168">
        <f t="shared" ref="N26:S26" si="5">N17+N18+N19+N20+N21+N22+N23+N24+N25</f>
        <v>810</v>
      </c>
      <c r="O26" s="38">
        <f t="shared" si="5"/>
        <v>102.89</v>
      </c>
      <c r="P26" s="33">
        <f t="shared" si="5"/>
        <v>27</v>
      </c>
      <c r="Q26" s="33">
        <f t="shared" si="5"/>
        <v>31.499999999999996</v>
      </c>
      <c r="R26" s="33">
        <f t="shared" si="5"/>
        <v>134.05000000000001</v>
      </c>
      <c r="S26" s="33">
        <f t="shared" si="5"/>
        <v>886.40000000000009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69" customHeight="1" x14ac:dyDescent="0.3">
      <c r="A28" s="19">
        <v>5</v>
      </c>
      <c r="B28" s="180" t="s">
        <v>118</v>
      </c>
      <c r="C28" s="181"/>
      <c r="D28" s="182"/>
      <c r="E28" s="11" t="s">
        <v>62</v>
      </c>
      <c r="F28" s="12" t="s">
        <v>119</v>
      </c>
      <c r="G28" s="21">
        <v>1.38</v>
      </c>
      <c r="H28" s="21">
        <v>1.18</v>
      </c>
      <c r="I28" s="21">
        <v>6.73</v>
      </c>
      <c r="J28" s="21">
        <v>74.400000000000006</v>
      </c>
      <c r="K28" s="180" t="s">
        <v>118</v>
      </c>
      <c r="L28" s="181"/>
      <c r="M28" s="182"/>
      <c r="N28" s="11" t="s">
        <v>26</v>
      </c>
      <c r="O28" s="12" t="s">
        <v>52</v>
      </c>
      <c r="P28" s="21">
        <v>2.2999999999999998</v>
      </c>
      <c r="Q28" s="21">
        <v>1.97</v>
      </c>
      <c r="R28" s="21">
        <v>11.22</v>
      </c>
      <c r="S28" s="21">
        <v>124</v>
      </c>
    </row>
    <row r="29" spans="1:19" ht="45.75" customHeight="1" x14ac:dyDescent="0.3">
      <c r="A29" s="19">
        <v>291</v>
      </c>
      <c r="B29" s="200" t="s">
        <v>69</v>
      </c>
      <c r="C29" s="200"/>
      <c r="D29" s="200"/>
      <c r="E29" s="11" t="s">
        <v>42</v>
      </c>
      <c r="F29" s="12" t="s">
        <v>58</v>
      </c>
      <c r="G29" s="21">
        <v>5.65</v>
      </c>
      <c r="H29" s="21">
        <v>0.67500000000000004</v>
      </c>
      <c r="I29" s="21">
        <v>29.04</v>
      </c>
      <c r="J29" s="21">
        <v>144.9</v>
      </c>
      <c r="K29" s="200" t="s">
        <v>69</v>
      </c>
      <c r="L29" s="200"/>
      <c r="M29" s="200"/>
      <c r="N29" s="11" t="s">
        <v>53</v>
      </c>
      <c r="O29" s="12" t="s">
        <v>58</v>
      </c>
      <c r="P29" s="21">
        <v>6.78</v>
      </c>
      <c r="Q29" s="21">
        <v>0.82</v>
      </c>
      <c r="R29" s="21">
        <v>34.85</v>
      </c>
      <c r="S29" s="21">
        <v>173.88</v>
      </c>
    </row>
    <row r="30" spans="1:19" ht="41.25" customHeight="1" x14ac:dyDescent="0.3">
      <c r="A30" s="10">
        <v>411</v>
      </c>
      <c r="B30" s="194" t="s">
        <v>77</v>
      </c>
      <c r="C30" s="195"/>
      <c r="D30" s="196"/>
      <c r="E30" s="16" t="s">
        <v>24</v>
      </c>
      <c r="F30" s="17" t="s">
        <v>205</v>
      </c>
      <c r="G30" s="24">
        <v>6.15</v>
      </c>
      <c r="H30" s="24">
        <v>7.08</v>
      </c>
      <c r="I30" s="24">
        <v>5.47</v>
      </c>
      <c r="J30" s="24">
        <v>143.30000000000001</v>
      </c>
      <c r="K30" s="194" t="s">
        <v>77</v>
      </c>
      <c r="L30" s="195"/>
      <c r="M30" s="196"/>
      <c r="N30" s="16" t="s">
        <v>26</v>
      </c>
      <c r="O30" s="17" t="s">
        <v>204</v>
      </c>
      <c r="P30" s="24">
        <v>6.83</v>
      </c>
      <c r="Q30" s="24">
        <v>7.87</v>
      </c>
      <c r="R30" s="24">
        <v>6.08</v>
      </c>
      <c r="S30" s="24">
        <v>159.22</v>
      </c>
    </row>
    <row r="31" spans="1:19" ht="39" customHeight="1" x14ac:dyDescent="0.3">
      <c r="A31" s="15">
        <v>493</v>
      </c>
      <c r="B31" s="194" t="s">
        <v>31</v>
      </c>
      <c r="C31" s="195"/>
      <c r="D31" s="196"/>
      <c r="E31" s="16" t="s">
        <v>53</v>
      </c>
      <c r="F31" s="17" t="s">
        <v>56</v>
      </c>
      <c r="G31" s="24">
        <v>0.09</v>
      </c>
      <c r="H31" s="24">
        <v>0</v>
      </c>
      <c r="I31" s="24">
        <v>13.5</v>
      </c>
      <c r="J31" s="24">
        <v>54</v>
      </c>
      <c r="K31" s="194" t="s">
        <v>31</v>
      </c>
      <c r="L31" s="195"/>
      <c r="M31" s="196"/>
      <c r="N31" s="16" t="s">
        <v>53</v>
      </c>
      <c r="O31" s="17" t="s">
        <v>56</v>
      </c>
      <c r="P31" s="24">
        <v>0.09</v>
      </c>
      <c r="Q31" s="24">
        <v>0</v>
      </c>
      <c r="R31" s="24">
        <v>13.5</v>
      </c>
      <c r="S31" s="24">
        <v>54</v>
      </c>
    </row>
    <row r="32" spans="1:19" ht="39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85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85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9.75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67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67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21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8.75" customHeight="1" x14ac:dyDescent="0.25">
      <c r="A35" s="7"/>
      <c r="B35" s="191"/>
      <c r="C35" s="192"/>
      <c r="D35" s="193"/>
      <c r="E35" s="7"/>
      <c r="F35" s="7"/>
      <c r="G35" s="32"/>
      <c r="H35" s="32"/>
      <c r="I35" s="32"/>
      <c r="J35" s="32"/>
      <c r="K35" s="191"/>
      <c r="L35" s="192"/>
      <c r="M35" s="192"/>
      <c r="N35" s="193"/>
      <c r="O35" s="7"/>
      <c r="P35" s="28"/>
      <c r="Q35" s="28"/>
      <c r="R35" s="28"/>
      <c r="S35" s="28"/>
    </row>
    <row r="36" spans="1:19" ht="28.5" customHeight="1" x14ac:dyDescent="0.35">
      <c r="A36" s="188" t="s">
        <v>14</v>
      </c>
      <c r="B36" s="189"/>
      <c r="C36" s="189"/>
      <c r="D36" s="190"/>
      <c r="E36" s="168">
        <f t="shared" ref="E36:J36" si="6">E28+E31+E32+E33+E34+E35</f>
        <v>300</v>
      </c>
      <c r="F36" s="134">
        <f>F28+F29+F30+F31+F32+F33</f>
        <v>65.39</v>
      </c>
      <c r="G36" s="33">
        <f t="shared" si="6"/>
        <v>5.83</v>
      </c>
      <c r="H36" s="33">
        <f t="shared" si="6"/>
        <v>1.74</v>
      </c>
      <c r="I36" s="33">
        <f t="shared" si="6"/>
        <v>46.589999999999996</v>
      </c>
      <c r="J36" s="33">
        <f t="shared" si="6"/>
        <v>257.2</v>
      </c>
      <c r="K36" s="188" t="s">
        <v>14</v>
      </c>
      <c r="L36" s="189"/>
      <c r="M36" s="190"/>
      <c r="N36" s="168">
        <f t="shared" ref="N36:S36" si="7">N28+N31+N32+N33+N34+N35</f>
        <v>360</v>
      </c>
      <c r="O36" s="134">
        <f>O28+O29+O30+O31+O32+O33</f>
        <v>50.37</v>
      </c>
      <c r="P36" s="27">
        <f t="shared" si="7"/>
        <v>8.17</v>
      </c>
      <c r="Q36" s="27">
        <f t="shared" si="7"/>
        <v>2.73</v>
      </c>
      <c r="R36" s="27">
        <f t="shared" si="7"/>
        <v>59.34</v>
      </c>
      <c r="S36" s="27">
        <f t="shared" si="7"/>
        <v>347.7</v>
      </c>
    </row>
    <row r="37" spans="1:19" ht="37.5" customHeight="1" x14ac:dyDescent="0.3">
      <c r="A37" s="183" t="s">
        <v>18</v>
      </c>
      <c r="B37" s="184"/>
      <c r="C37" s="184"/>
      <c r="D37" s="184"/>
      <c r="E37" s="184"/>
      <c r="F37" s="184"/>
      <c r="G37" s="184"/>
      <c r="H37" s="184"/>
      <c r="I37" s="184"/>
      <c r="J37" s="185"/>
      <c r="K37" s="186" t="s">
        <v>18</v>
      </c>
      <c r="L37" s="187"/>
      <c r="M37" s="187"/>
      <c r="N37" s="187"/>
      <c r="O37" s="187"/>
      <c r="P37" s="187"/>
      <c r="Q37" s="187"/>
      <c r="R37" s="187"/>
      <c r="S37" s="187"/>
    </row>
    <row r="38" spans="1:19" ht="42" customHeight="1" x14ac:dyDescent="0.3">
      <c r="A38" s="10">
        <v>517</v>
      </c>
      <c r="B38" s="194" t="s">
        <v>87</v>
      </c>
      <c r="C38" s="195"/>
      <c r="D38" s="196"/>
      <c r="E38" s="16" t="s">
        <v>23</v>
      </c>
      <c r="F38" s="17" t="s">
        <v>52</v>
      </c>
      <c r="G38" s="24">
        <v>10</v>
      </c>
      <c r="H38" s="24">
        <v>6.4</v>
      </c>
      <c r="I38" s="24">
        <v>17</v>
      </c>
      <c r="J38" s="24">
        <v>174</v>
      </c>
      <c r="K38" s="194" t="s">
        <v>87</v>
      </c>
      <c r="L38" s="195"/>
      <c r="M38" s="196"/>
      <c r="N38" s="16" t="s">
        <v>23</v>
      </c>
      <c r="O38" s="17" t="s">
        <v>52</v>
      </c>
      <c r="P38" s="24">
        <v>10</v>
      </c>
      <c r="Q38" s="24">
        <v>6.4</v>
      </c>
      <c r="R38" s="24">
        <v>17</v>
      </c>
      <c r="S38" s="24">
        <v>174</v>
      </c>
    </row>
    <row r="39" spans="1:19" ht="37.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52</v>
      </c>
      <c r="G39" s="31">
        <v>4.12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64</v>
      </c>
      <c r="O39" s="12" t="s">
        <v>52</v>
      </c>
      <c r="P39" s="31">
        <v>4.12</v>
      </c>
      <c r="Q39" s="31">
        <v>4.03</v>
      </c>
      <c r="R39" s="31">
        <v>18.04</v>
      </c>
      <c r="S39" s="31">
        <v>77.31</v>
      </c>
    </row>
    <row r="40" spans="1:19" ht="18.75" customHeight="1" x14ac:dyDescent="0.35">
      <c r="A40" s="188" t="s">
        <v>14</v>
      </c>
      <c r="B40" s="189"/>
      <c r="C40" s="189"/>
      <c r="D40" s="190"/>
      <c r="E40" s="168">
        <f t="shared" ref="E40:J40" si="8">E38+E39</f>
        <v>245</v>
      </c>
      <c r="F40" s="40">
        <v>0</v>
      </c>
      <c r="G40" s="27">
        <f t="shared" si="8"/>
        <v>14.120000000000001</v>
      </c>
      <c r="H40" s="27">
        <f t="shared" si="8"/>
        <v>10.43</v>
      </c>
      <c r="I40" s="27">
        <f t="shared" si="8"/>
        <v>31.05</v>
      </c>
      <c r="J40" s="27">
        <f t="shared" si="8"/>
        <v>219.5</v>
      </c>
      <c r="K40" s="188" t="s">
        <v>14</v>
      </c>
      <c r="L40" s="189"/>
      <c r="M40" s="190"/>
      <c r="N40" s="168">
        <f t="shared" ref="N40:S40" si="9">N38+N39</f>
        <v>250</v>
      </c>
      <c r="O40" s="40">
        <f>O38+O39</f>
        <v>0</v>
      </c>
      <c r="P40" s="27">
        <f t="shared" si="9"/>
        <v>14.120000000000001</v>
      </c>
      <c r="Q40" s="27">
        <f t="shared" si="9"/>
        <v>10.43</v>
      </c>
      <c r="R40" s="27">
        <f t="shared" si="9"/>
        <v>35.04</v>
      </c>
      <c r="S40" s="27">
        <f t="shared" si="9"/>
        <v>251.31</v>
      </c>
    </row>
    <row r="41" spans="1:19" ht="23.25" x14ac:dyDescent="0.35">
      <c r="A41" s="197" t="s">
        <v>14</v>
      </c>
      <c r="B41" s="198"/>
      <c r="C41" s="198"/>
      <c r="D41" s="199"/>
      <c r="E41" s="9">
        <f>E11+E15+E26+E36+E40</f>
        <v>1860</v>
      </c>
      <c r="F41" s="35">
        <f>F11+F15+F26+F36+F40</f>
        <v>183.82999999999998</v>
      </c>
      <c r="G41" s="9"/>
      <c r="H41" s="9"/>
      <c r="I41" s="9"/>
      <c r="J41" s="9"/>
      <c r="K41" s="197" t="s">
        <v>14</v>
      </c>
      <c r="L41" s="198"/>
      <c r="M41" s="199"/>
      <c r="N41" s="9">
        <f>N11+N15+N26+N36+N40</f>
        <v>2045</v>
      </c>
      <c r="O41" s="35">
        <f>O11+O15+O26+O36+O40</f>
        <v>183.83</v>
      </c>
      <c r="P41" s="9"/>
      <c r="Q41" s="9"/>
      <c r="R41" s="9"/>
      <c r="S41" s="9"/>
    </row>
    <row r="43" spans="1:19" ht="18.75" x14ac:dyDescent="0.3">
      <c r="E43" s="41" t="s">
        <v>34</v>
      </c>
      <c r="F43" s="41"/>
      <c r="G43" s="41"/>
      <c r="H43" s="41"/>
      <c r="I43" s="42"/>
      <c r="J43" s="3"/>
    </row>
  </sheetData>
  <mergeCells count="81">
    <mergeCell ref="B32:D32"/>
    <mergeCell ref="K32:M32"/>
    <mergeCell ref="B33:D33"/>
    <mergeCell ref="K34:M34"/>
    <mergeCell ref="K33:M33"/>
    <mergeCell ref="B34:D34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  <mergeCell ref="B39:D39"/>
    <mergeCell ref="A41:D41"/>
    <mergeCell ref="K41:M41"/>
    <mergeCell ref="B35:D35"/>
    <mergeCell ref="K35:N35"/>
    <mergeCell ref="A36:D36"/>
    <mergeCell ref="K36:M36"/>
    <mergeCell ref="A37:J37"/>
    <mergeCell ref="K37:S37"/>
    <mergeCell ref="A40:D40"/>
    <mergeCell ref="K40:M40"/>
    <mergeCell ref="K39:M39"/>
    <mergeCell ref="B38:D38"/>
    <mergeCell ref="K38:M38"/>
  </mergeCells>
  <pageMargins left="0" right="0" top="0" bottom="0" header="0.31496062992125984" footer="0.31496062992125984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22" workbookViewId="0">
      <selection activeCell="A27" sqref="A27:S27"/>
    </sheetView>
  </sheetViews>
  <sheetFormatPr defaultRowHeight="15" x14ac:dyDescent="0.25"/>
  <cols>
    <col min="4" max="4" width="14.140625" customWidth="1"/>
    <col min="5" max="5" width="10.140625" customWidth="1"/>
    <col min="6" max="6" width="12.28515625" customWidth="1"/>
    <col min="10" max="10" width="10.28515625" customWidth="1"/>
    <col min="13" max="13" width="12.5703125" customWidth="1"/>
    <col min="14" max="14" width="11" customWidth="1"/>
    <col min="15" max="15" width="11.28515625" customWidth="1"/>
    <col min="19" max="19" width="10.1406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85"/>
      <c r="M2" s="85"/>
      <c r="N2" s="85"/>
      <c r="O2" s="86"/>
      <c r="P2" s="85" t="s">
        <v>32</v>
      </c>
      <c r="Q2" s="85"/>
      <c r="R2" s="85"/>
      <c r="S2" s="86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250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62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62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18.75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18.7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18.7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18.75" customHeight="1" x14ac:dyDescent="0.35">
      <c r="A11" s="188" t="s">
        <v>14</v>
      </c>
      <c r="B11" s="189"/>
      <c r="C11" s="189"/>
      <c r="D11" s="190"/>
      <c r="E11" s="161">
        <f t="shared" ref="E11:J11" si="0">E8+E9+E10</f>
        <v>375</v>
      </c>
      <c r="F11" s="161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61">
        <f t="shared" ref="N11:S11" si="1">N8+N9+N10</f>
        <v>405</v>
      </c>
      <c r="O11" s="161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18.75" customHeight="1" x14ac:dyDescent="0.3">
      <c r="A12" s="201"/>
      <c r="B12" s="202"/>
      <c r="C12" s="202"/>
      <c r="D12" s="202"/>
      <c r="E12" s="202"/>
      <c r="F12" s="202"/>
      <c r="G12" s="202"/>
      <c r="H12" s="202"/>
      <c r="I12" s="202"/>
      <c r="J12" s="203"/>
      <c r="K12" s="204"/>
      <c r="L12" s="204"/>
      <c r="M12" s="204"/>
      <c r="N12" s="204"/>
      <c r="O12" s="204"/>
      <c r="P12" s="204"/>
      <c r="Q12" s="204"/>
      <c r="R12" s="204"/>
      <c r="S12" s="204"/>
    </row>
    <row r="13" spans="1:19" ht="14.25" customHeight="1" x14ac:dyDescent="0.3">
      <c r="A13" s="13"/>
      <c r="B13" s="180"/>
      <c r="C13" s="181"/>
      <c r="D13" s="182"/>
      <c r="E13" s="11"/>
      <c r="F13" s="12"/>
      <c r="G13" s="25"/>
      <c r="H13" s="25"/>
      <c r="I13" s="25"/>
      <c r="J13" s="25"/>
      <c r="K13" s="180"/>
      <c r="L13" s="181"/>
      <c r="M13" s="182"/>
      <c r="N13" s="11"/>
      <c r="O13" s="12"/>
      <c r="P13" s="25"/>
      <c r="Q13" s="25"/>
      <c r="R13" s="25"/>
      <c r="S13" s="25"/>
    </row>
    <row r="14" spans="1:19" ht="15.75" customHeight="1" x14ac:dyDescent="0.3">
      <c r="A14" s="15"/>
      <c r="B14" s="194"/>
      <c r="C14" s="195"/>
      <c r="D14" s="196"/>
      <c r="E14" s="16"/>
      <c r="F14" s="17"/>
      <c r="G14" s="24"/>
      <c r="H14" s="24"/>
      <c r="I14" s="24"/>
      <c r="J14" s="24"/>
      <c r="K14" s="194"/>
      <c r="L14" s="195"/>
      <c r="M14" s="196"/>
      <c r="N14" s="16"/>
      <c r="O14" s="17"/>
      <c r="P14" s="24"/>
      <c r="Q14" s="24"/>
      <c r="R14" s="24"/>
      <c r="S14" s="24"/>
    </row>
    <row r="15" spans="1:19" ht="20.25" customHeight="1" x14ac:dyDescent="0.35">
      <c r="A15" s="188" t="s">
        <v>14</v>
      </c>
      <c r="B15" s="189"/>
      <c r="C15" s="189"/>
      <c r="D15" s="190"/>
      <c r="E15" s="161">
        <f t="shared" ref="E15:J15" si="2">E13+E14</f>
        <v>0</v>
      </c>
      <c r="F15" s="36">
        <f t="shared" si="2"/>
        <v>0</v>
      </c>
      <c r="G15" s="46">
        <f t="shared" si="2"/>
        <v>0</v>
      </c>
      <c r="H15" s="46">
        <f t="shared" si="2"/>
        <v>0</v>
      </c>
      <c r="I15" s="46">
        <f t="shared" si="2"/>
        <v>0</v>
      </c>
      <c r="J15" s="46">
        <f t="shared" si="2"/>
        <v>0</v>
      </c>
      <c r="K15" s="188" t="s">
        <v>14</v>
      </c>
      <c r="L15" s="189"/>
      <c r="M15" s="190"/>
      <c r="N15" s="161">
        <f t="shared" ref="N15:S15" si="3">N13+N14</f>
        <v>0</v>
      </c>
      <c r="O15" s="36">
        <f t="shared" si="3"/>
        <v>0</v>
      </c>
      <c r="P15" s="46">
        <f t="shared" si="3"/>
        <v>0</v>
      </c>
      <c r="Q15" s="46">
        <f t="shared" si="3"/>
        <v>0</v>
      </c>
      <c r="R15" s="46">
        <f t="shared" si="3"/>
        <v>0</v>
      </c>
      <c r="S15" s="46">
        <f t="shared" si="3"/>
        <v>0</v>
      </c>
    </row>
    <row r="16" spans="1:19" ht="18.75" customHeight="1" x14ac:dyDescent="0.3">
      <c r="A16" s="201" t="s">
        <v>243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243</v>
      </c>
      <c r="L16" s="204"/>
      <c r="M16" s="204"/>
      <c r="N16" s="204"/>
      <c r="O16" s="204"/>
      <c r="P16" s="204"/>
      <c r="Q16" s="204"/>
      <c r="R16" s="204"/>
      <c r="S16" s="204"/>
    </row>
    <row r="17" spans="1:19" ht="56.25" customHeight="1" x14ac:dyDescent="0.3">
      <c r="A17" s="19" t="s">
        <v>210</v>
      </c>
      <c r="B17" s="200" t="s">
        <v>133</v>
      </c>
      <c r="C17" s="200"/>
      <c r="D17" s="200"/>
      <c r="E17" s="11" t="s">
        <v>42</v>
      </c>
      <c r="F17" s="12" t="s">
        <v>124</v>
      </c>
      <c r="G17" s="21">
        <v>11.34</v>
      </c>
      <c r="H17" s="21">
        <v>15.04</v>
      </c>
      <c r="I17" s="21">
        <v>21.7</v>
      </c>
      <c r="J17" s="21">
        <v>291.8</v>
      </c>
      <c r="K17" s="180" t="s">
        <v>244</v>
      </c>
      <c r="L17" s="181"/>
      <c r="M17" s="182"/>
      <c r="N17" s="11" t="s">
        <v>53</v>
      </c>
      <c r="O17" s="12" t="s">
        <v>211</v>
      </c>
      <c r="P17" s="21">
        <v>13.61</v>
      </c>
      <c r="Q17" s="21">
        <v>19.37</v>
      </c>
      <c r="R17" s="21">
        <v>20.69</v>
      </c>
      <c r="S17" s="21">
        <v>293.54000000000002</v>
      </c>
    </row>
    <row r="18" spans="1:19" ht="61.5" customHeight="1" x14ac:dyDescent="0.3">
      <c r="A18" s="52" t="s">
        <v>245</v>
      </c>
      <c r="B18" s="194" t="s">
        <v>93</v>
      </c>
      <c r="C18" s="195"/>
      <c r="D18" s="196"/>
      <c r="E18" s="16" t="s">
        <v>23</v>
      </c>
      <c r="F18" s="17" t="s">
        <v>135</v>
      </c>
      <c r="G18" s="24">
        <v>0.5</v>
      </c>
      <c r="H18" s="24">
        <v>0</v>
      </c>
      <c r="I18" s="24">
        <v>27</v>
      </c>
      <c r="J18" s="24">
        <v>110</v>
      </c>
      <c r="K18" s="194" t="s">
        <v>27</v>
      </c>
      <c r="L18" s="195"/>
      <c r="M18" s="196"/>
      <c r="N18" s="16" t="s">
        <v>23</v>
      </c>
      <c r="O18" s="17" t="s">
        <v>246</v>
      </c>
      <c r="P18" s="24">
        <v>0.1</v>
      </c>
      <c r="Q18" s="24">
        <v>0</v>
      </c>
      <c r="R18" s="24">
        <v>15.2</v>
      </c>
      <c r="S18" s="24">
        <v>61</v>
      </c>
    </row>
    <row r="19" spans="1:19" ht="46.5" customHeight="1" x14ac:dyDescent="0.3">
      <c r="A19" s="10">
        <v>108</v>
      </c>
      <c r="B19" s="180" t="s">
        <v>21</v>
      </c>
      <c r="C19" s="181"/>
      <c r="D19" s="182"/>
      <c r="E19" s="11" t="s">
        <v>39</v>
      </c>
      <c r="F19" s="12" t="s">
        <v>56</v>
      </c>
      <c r="G19" s="31">
        <v>3.04</v>
      </c>
      <c r="H19" s="31">
        <v>0.32</v>
      </c>
      <c r="I19" s="31">
        <v>19.68</v>
      </c>
      <c r="J19" s="31">
        <v>94</v>
      </c>
      <c r="K19" s="180" t="s">
        <v>21</v>
      </c>
      <c r="L19" s="181"/>
      <c r="M19" s="182"/>
      <c r="N19" s="11" t="s">
        <v>64</v>
      </c>
      <c r="O19" s="12" t="s">
        <v>73</v>
      </c>
      <c r="P19" s="31">
        <v>3.8</v>
      </c>
      <c r="Q19" s="31">
        <v>0.4</v>
      </c>
      <c r="R19" s="31">
        <v>24.6</v>
      </c>
      <c r="S19" s="31">
        <v>117.5</v>
      </c>
    </row>
    <row r="20" spans="1:19" ht="45.75" customHeight="1" x14ac:dyDescent="0.3">
      <c r="A20" s="10">
        <v>109</v>
      </c>
      <c r="B20" s="180" t="s">
        <v>71</v>
      </c>
      <c r="C20" s="181"/>
      <c r="D20" s="182"/>
      <c r="E20" s="11" t="s">
        <v>66</v>
      </c>
      <c r="F20" s="12" t="s">
        <v>152</v>
      </c>
      <c r="G20" s="26">
        <v>1.32</v>
      </c>
      <c r="H20" s="31">
        <v>0.24</v>
      </c>
      <c r="I20" s="31">
        <v>6.68</v>
      </c>
      <c r="J20" s="31">
        <v>34.799999999999997</v>
      </c>
      <c r="K20" s="180" t="s">
        <v>71</v>
      </c>
      <c r="L20" s="181"/>
      <c r="M20" s="182"/>
      <c r="N20" s="11" t="s">
        <v>51</v>
      </c>
      <c r="O20" s="12" t="s">
        <v>248</v>
      </c>
      <c r="P20" s="26">
        <v>1.98</v>
      </c>
      <c r="Q20" s="31">
        <v>0.36</v>
      </c>
      <c r="R20" s="31">
        <v>10.02</v>
      </c>
      <c r="S20" s="31">
        <v>52.2</v>
      </c>
    </row>
    <row r="21" spans="1:19" ht="46.5" customHeight="1" x14ac:dyDescent="0.3">
      <c r="A21" s="10">
        <v>112</v>
      </c>
      <c r="B21" s="180" t="s">
        <v>224</v>
      </c>
      <c r="C21" s="181"/>
      <c r="D21" s="182"/>
      <c r="E21" s="11" t="s">
        <v>26</v>
      </c>
      <c r="F21" s="12" t="s">
        <v>247</v>
      </c>
      <c r="G21" s="26">
        <v>0.8</v>
      </c>
      <c r="H21" s="31">
        <v>0.2</v>
      </c>
      <c r="I21" s="31">
        <v>7.5</v>
      </c>
      <c r="J21" s="31">
        <v>38</v>
      </c>
      <c r="K21" s="180" t="s">
        <v>224</v>
      </c>
      <c r="L21" s="181"/>
      <c r="M21" s="182"/>
      <c r="N21" s="11" t="s">
        <v>26</v>
      </c>
      <c r="O21" s="12" t="s">
        <v>247</v>
      </c>
      <c r="P21" s="26">
        <v>0.8</v>
      </c>
      <c r="Q21" s="31">
        <v>0.2</v>
      </c>
      <c r="R21" s="31">
        <v>7.5</v>
      </c>
      <c r="S21" s="31">
        <v>38</v>
      </c>
    </row>
    <row r="22" spans="1:19" ht="46.5" customHeight="1" x14ac:dyDescent="0.3">
      <c r="A22" s="10"/>
      <c r="B22" s="180"/>
      <c r="C22" s="181"/>
      <c r="D22" s="182"/>
      <c r="E22" s="11"/>
      <c r="F22" s="12"/>
      <c r="G22" s="26"/>
      <c r="H22" s="31"/>
      <c r="I22" s="31"/>
      <c r="J22" s="31"/>
      <c r="K22" s="180"/>
      <c r="L22" s="181"/>
      <c r="M22" s="182"/>
      <c r="N22" s="11"/>
      <c r="O22" s="12"/>
      <c r="P22" s="31"/>
      <c r="Q22" s="31"/>
      <c r="R22" s="31"/>
      <c r="S22" s="31"/>
    </row>
    <row r="23" spans="1:19" ht="34.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9.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18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21" customHeight="1" x14ac:dyDescent="0.35">
      <c r="A26" s="188" t="s">
        <v>14</v>
      </c>
      <c r="B26" s="189"/>
      <c r="C26" s="189"/>
      <c r="D26" s="190"/>
      <c r="E26" s="161">
        <f t="shared" ref="E26:J26" si="4">E17+E18+E19+E20+E21+E22+E23+E24+E25</f>
        <v>510</v>
      </c>
      <c r="F26" s="36">
        <f t="shared" si="4"/>
        <v>91.76</v>
      </c>
      <c r="G26" s="27">
        <f t="shared" si="4"/>
        <v>17</v>
      </c>
      <c r="H26" s="27">
        <f t="shared" si="4"/>
        <v>15.799999999999999</v>
      </c>
      <c r="I26" s="27">
        <f t="shared" si="4"/>
        <v>82.56</v>
      </c>
      <c r="J26" s="27">
        <f t="shared" si="4"/>
        <v>568.6</v>
      </c>
      <c r="K26" s="188" t="s">
        <v>14</v>
      </c>
      <c r="L26" s="189"/>
      <c r="M26" s="190"/>
      <c r="N26" s="161">
        <f t="shared" ref="N26:S26" si="5">N17+N18+N19+N20+N21+N22+N23+N24+N25</f>
        <v>560</v>
      </c>
      <c r="O26" s="161">
        <f t="shared" si="5"/>
        <v>102.67</v>
      </c>
      <c r="P26" s="33">
        <f t="shared" si="5"/>
        <v>20.29</v>
      </c>
      <c r="Q26" s="33">
        <f t="shared" si="5"/>
        <v>20.329999999999998</v>
      </c>
      <c r="R26" s="33">
        <f t="shared" si="5"/>
        <v>78.010000000000005</v>
      </c>
      <c r="S26" s="33">
        <f t="shared" si="5"/>
        <v>562.24</v>
      </c>
    </row>
    <row r="27" spans="1:19" ht="18.75" customHeight="1" x14ac:dyDescent="0.3">
      <c r="A27" s="201" t="s">
        <v>38</v>
      </c>
      <c r="B27" s="202"/>
      <c r="C27" s="202"/>
      <c r="D27" s="202"/>
      <c r="E27" s="202"/>
      <c r="F27" s="202"/>
      <c r="G27" s="202"/>
      <c r="H27" s="202"/>
      <c r="I27" s="202"/>
      <c r="J27" s="203"/>
      <c r="K27" s="188" t="s">
        <v>38</v>
      </c>
      <c r="L27" s="189"/>
      <c r="M27" s="189"/>
      <c r="N27" s="189"/>
      <c r="O27" s="189"/>
      <c r="P27" s="189"/>
      <c r="Q27" s="189"/>
      <c r="R27" s="189"/>
      <c r="S27" s="190"/>
    </row>
    <row r="28" spans="1:19" ht="50.25" customHeight="1" x14ac:dyDescent="0.3">
      <c r="A28" s="10" t="s">
        <v>89</v>
      </c>
      <c r="B28" s="180" t="s">
        <v>90</v>
      </c>
      <c r="C28" s="181"/>
      <c r="D28" s="182"/>
      <c r="E28" s="11" t="s">
        <v>98</v>
      </c>
      <c r="F28" s="12" t="s">
        <v>94</v>
      </c>
      <c r="G28" s="31">
        <v>4.1900000000000004</v>
      </c>
      <c r="H28" s="31">
        <v>4.03</v>
      </c>
      <c r="I28" s="31">
        <v>14.05</v>
      </c>
      <c r="J28" s="31">
        <v>45.5</v>
      </c>
      <c r="K28" s="180" t="s">
        <v>90</v>
      </c>
      <c r="L28" s="181"/>
      <c r="M28" s="182"/>
      <c r="N28" s="11" t="s">
        <v>98</v>
      </c>
      <c r="O28" s="12" t="s">
        <v>95</v>
      </c>
      <c r="P28" s="31">
        <v>4.1900000000000004</v>
      </c>
      <c r="Q28" s="31">
        <v>4.03</v>
      </c>
      <c r="R28" s="31">
        <v>14.05</v>
      </c>
      <c r="S28" s="31">
        <v>45.5</v>
      </c>
    </row>
    <row r="29" spans="1:19" ht="45.75" customHeight="1" x14ac:dyDescent="0.3">
      <c r="A29" s="10">
        <v>517</v>
      </c>
      <c r="B29" s="194" t="s">
        <v>87</v>
      </c>
      <c r="C29" s="195"/>
      <c r="D29" s="196"/>
      <c r="E29" s="16" t="s">
        <v>23</v>
      </c>
      <c r="F29" s="17" t="s">
        <v>88</v>
      </c>
      <c r="G29" s="24">
        <v>10</v>
      </c>
      <c r="H29" s="24">
        <v>6.4</v>
      </c>
      <c r="I29" s="24">
        <v>17</v>
      </c>
      <c r="J29" s="24">
        <v>174</v>
      </c>
      <c r="K29" s="194" t="s">
        <v>87</v>
      </c>
      <c r="L29" s="195"/>
      <c r="M29" s="196"/>
      <c r="N29" s="16" t="s">
        <v>23</v>
      </c>
      <c r="O29" s="17" t="s">
        <v>88</v>
      </c>
      <c r="P29" s="24">
        <v>10</v>
      </c>
      <c r="Q29" s="24">
        <v>6.4</v>
      </c>
      <c r="R29" s="24">
        <v>17</v>
      </c>
      <c r="S29" s="24">
        <v>174</v>
      </c>
    </row>
    <row r="30" spans="1:19" ht="27" customHeight="1" x14ac:dyDescent="0.3">
      <c r="A30" s="10">
        <v>112</v>
      </c>
      <c r="B30" s="180" t="s">
        <v>158</v>
      </c>
      <c r="C30" s="181"/>
      <c r="D30" s="182"/>
      <c r="E30" s="11" t="s">
        <v>26</v>
      </c>
      <c r="F30" s="12" t="s">
        <v>156</v>
      </c>
      <c r="G30" s="26">
        <v>0.8</v>
      </c>
      <c r="H30" s="31">
        <v>0.2</v>
      </c>
      <c r="I30" s="31">
        <v>7.5</v>
      </c>
      <c r="J30" s="31">
        <v>38</v>
      </c>
      <c r="K30" s="180" t="s">
        <v>158</v>
      </c>
      <c r="L30" s="181"/>
      <c r="M30" s="182"/>
      <c r="N30" s="11" t="s">
        <v>26</v>
      </c>
      <c r="O30" s="12" t="s">
        <v>249</v>
      </c>
      <c r="P30" s="26">
        <v>0.8</v>
      </c>
      <c r="Q30" s="31">
        <v>0.2</v>
      </c>
      <c r="R30" s="31">
        <v>7.5</v>
      </c>
      <c r="S30" s="31">
        <v>38</v>
      </c>
    </row>
    <row r="31" spans="1:19" ht="23.25" customHeight="1" x14ac:dyDescent="0.3">
      <c r="A31" s="13"/>
      <c r="B31" s="180"/>
      <c r="C31" s="181"/>
      <c r="D31" s="182"/>
      <c r="E31" s="11"/>
      <c r="F31" s="12"/>
      <c r="G31" s="31"/>
      <c r="H31" s="31"/>
      <c r="I31" s="31"/>
      <c r="J31" s="31"/>
      <c r="K31" s="180"/>
      <c r="L31" s="181"/>
      <c r="M31" s="182"/>
      <c r="N31" s="11"/>
      <c r="O31" s="12"/>
      <c r="P31" s="31"/>
      <c r="Q31" s="31"/>
      <c r="R31" s="31"/>
      <c r="S31" s="31"/>
    </row>
    <row r="32" spans="1:19" ht="22.5" customHeight="1" x14ac:dyDescent="0.3">
      <c r="A32" s="10"/>
      <c r="B32" s="180"/>
      <c r="C32" s="181"/>
      <c r="D32" s="182"/>
      <c r="E32" s="11"/>
      <c r="F32" s="12"/>
      <c r="G32" s="26"/>
      <c r="H32" s="31"/>
      <c r="I32" s="31"/>
      <c r="J32" s="31"/>
      <c r="K32" s="180"/>
      <c r="L32" s="181"/>
      <c r="M32" s="182"/>
      <c r="N32" s="11"/>
      <c r="O32" s="12"/>
      <c r="P32" s="26"/>
      <c r="Q32" s="31"/>
      <c r="R32" s="31"/>
      <c r="S32" s="31"/>
    </row>
    <row r="33" spans="1:19" ht="15.75" customHeight="1" x14ac:dyDescent="0.25">
      <c r="A33" s="7"/>
      <c r="B33" s="191"/>
      <c r="C33" s="192"/>
      <c r="D33" s="193"/>
      <c r="E33" s="7"/>
      <c r="F33" s="7"/>
      <c r="G33" s="32"/>
      <c r="H33" s="32"/>
      <c r="I33" s="32"/>
      <c r="J33" s="32"/>
      <c r="K33" s="191"/>
      <c r="L33" s="192"/>
      <c r="M33" s="192"/>
      <c r="N33" s="193"/>
      <c r="O33" s="7"/>
      <c r="P33" s="28"/>
      <c r="Q33" s="28"/>
      <c r="R33" s="28"/>
      <c r="S33" s="28"/>
    </row>
    <row r="34" spans="1:19" ht="19.5" x14ac:dyDescent="0.35">
      <c r="A34" s="188" t="s">
        <v>14</v>
      </c>
      <c r="B34" s="189"/>
      <c r="C34" s="189"/>
      <c r="D34" s="190"/>
      <c r="E34" s="161">
        <f t="shared" ref="E34:J34" si="6">E28+E29+E30+E31+E32+E33</f>
        <v>345</v>
      </c>
      <c r="F34" s="36">
        <f t="shared" si="6"/>
        <v>64.25</v>
      </c>
      <c r="G34" s="33">
        <f t="shared" si="6"/>
        <v>14.990000000000002</v>
      </c>
      <c r="H34" s="33">
        <f t="shared" si="6"/>
        <v>10.629999999999999</v>
      </c>
      <c r="I34" s="33">
        <f t="shared" si="6"/>
        <v>38.549999999999997</v>
      </c>
      <c r="J34" s="33">
        <f t="shared" si="6"/>
        <v>257.5</v>
      </c>
      <c r="K34" s="188" t="s">
        <v>14</v>
      </c>
      <c r="L34" s="189"/>
      <c r="M34" s="190"/>
      <c r="N34" s="161">
        <f t="shared" ref="N34:S34" si="7">N28+N29+N30+N31+N32+N33</f>
        <v>345</v>
      </c>
      <c r="O34" s="161">
        <f t="shared" si="7"/>
        <v>49.459999999999994</v>
      </c>
      <c r="P34" s="27">
        <f t="shared" si="7"/>
        <v>14.990000000000002</v>
      </c>
      <c r="Q34" s="27">
        <f t="shared" si="7"/>
        <v>10.629999999999999</v>
      </c>
      <c r="R34" s="27">
        <f t="shared" si="7"/>
        <v>38.549999999999997</v>
      </c>
      <c r="S34" s="27">
        <f t="shared" si="7"/>
        <v>257.5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19.5" customHeight="1" x14ac:dyDescent="0.3">
      <c r="A36" s="7"/>
      <c r="B36" s="191"/>
      <c r="C36" s="192"/>
      <c r="D36" s="193"/>
      <c r="E36" s="7"/>
      <c r="F36" s="7"/>
      <c r="G36" s="28"/>
      <c r="H36" s="28"/>
      <c r="I36" s="28"/>
      <c r="J36" s="28"/>
      <c r="K36" s="216"/>
      <c r="L36" s="217"/>
      <c r="M36" s="218"/>
      <c r="N36" s="13"/>
      <c r="O36" s="13"/>
      <c r="P36" s="25"/>
      <c r="Q36" s="25"/>
      <c r="R36" s="25"/>
      <c r="S36" s="25"/>
    </row>
    <row r="37" spans="1:19" ht="20.25" customHeight="1" x14ac:dyDescent="0.25">
      <c r="A37" s="7"/>
      <c r="B37" s="191"/>
      <c r="C37" s="192"/>
      <c r="D37" s="193"/>
      <c r="E37" s="7"/>
      <c r="F37" s="7"/>
      <c r="G37" s="28"/>
      <c r="H37" s="28"/>
      <c r="I37" s="28"/>
      <c r="J37" s="28"/>
      <c r="K37" s="191"/>
      <c r="L37" s="192"/>
      <c r="M37" s="193"/>
      <c r="N37" s="7"/>
      <c r="O37" s="7"/>
      <c r="P37" s="28"/>
      <c r="Q37" s="28"/>
      <c r="R37" s="28"/>
      <c r="S37" s="28"/>
    </row>
    <row r="38" spans="1:19" ht="19.5" x14ac:dyDescent="0.35">
      <c r="A38" s="188" t="s">
        <v>14</v>
      </c>
      <c r="B38" s="189"/>
      <c r="C38" s="189"/>
      <c r="D38" s="190"/>
      <c r="E38" s="8">
        <f t="shared" ref="E38:J38" si="8">E36+E37</f>
        <v>0</v>
      </c>
      <c r="F38" s="38">
        <f t="shared" si="8"/>
        <v>0</v>
      </c>
      <c r="G38" s="27">
        <f t="shared" si="8"/>
        <v>0</v>
      </c>
      <c r="H38" s="27">
        <f t="shared" si="8"/>
        <v>0</v>
      </c>
      <c r="I38" s="27">
        <f t="shared" si="8"/>
        <v>0</v>
      </c>
      <c r="J38" s="27">
        <f t="shared" si="8"/>
        <v>0</v>
      </c>
      <c r="K38" s="188" t="s">
        <v>14</v>
      </c>
      <c r="L38" s="189"/>
      <c r="M38" s="190"/>
      <c r="N38" s="8">
        <f t="shared" ref="N38:S38" si="9">N36+N37</f>
        <v>0</v>
      </c>
      <c r="O38" s="38">
        <f t="shared" si="9"/>
        <v>0</v>
      </c>
      <c r="P38" s="27">
        <f t="shared" si="9"/>
        <v>0</v>
      </c>
      <c r="Q38" s="27">
        <f t="shared" si="9"/>
        <v>0</v>
      </c>
      <c r="R38" s="27">
        <f t="shared" si="9"/>
        <v>0</v>
      </c>
      <c r="S38" s="27">
        <f t="shared" si="9"/>
        <v>0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1230</v>
      </c>
      <c r="F39" s="35">
        <f>F11+F15+F26+F34+F38</f>
        <v>183.83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1310</v>
      </c>
      <c r="O39" s="35">
        <f>O11+O15+O26+O34+O38</f>
        <v>183.83999999999997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K33:N33"/>
    <mergeCell ref="A34:D34"/>
    <mergeCell ref="K34:M34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.19685039370078741" right="0.19685039370078741" top="0" bottom="0" header="0.31496062992125984" footer="0.31496062992125984"/>
  <pageSetup paperSize="9" scale="56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19" workbookViewId="0">
      <selection activeCell="A19" sqref="A19:S19"/>
    </sheetView>
  </sheetViews>
  <sheetFormatPr defaultRowHeight="15" x14ac:dyDescent="0.25"/>
  <cols>
    <col min="4" max="4" width="15" customWidth="1"/>
    <col min="5" max="5" width="10.7109375" customWidth="1"/>
    <col min="6" max="6" width="11.85546875" customWidth="1"/>
    <col min="10" max="10" width="11.5703125" customWidth="1"/>
    <col min="13" max="13" width="12.5703125" customWidth="1"/>
    <col min="15" max="15" width="11.5703125" customWidth="1"/>
    <col min="19" max="19" width="11.855468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68"/>
      <c r="M2" s="68"/>
      <c r="N2" s="68"/>
      <c r="O2" s="69"/>
      <c r="P2" s="68" t="s">
        <v>32</v>
      </c>
      <c r="Q2" s="68"/>
      <c r="R2" s="68"/>
      <c r="S2" s="69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217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02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02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22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8.25" customHeight="1" x14ac:dyDescent="0.3">
      <c r="A8" s="19">
        <v>247</v>
      </c>
      <c r="B8" s="200" t="s">
        <v>91</v>
      </c>
      <c r="C8" s="200"/>
      <c r="D8" s="200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91</v>
      </c>
      <c r="L8" s="200"/>
      <c r="M8" s="200"/>
      <c r="N8" s="11" t="s">
        <v>53</v>
      </c>
      <c r="O8" s="12" t="s">
        <v>63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4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7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44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2.25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30" customHeight="1" x14ac:dyDescent="0.35">
      <c r="A11" s="188" t="s">
        <v>14</v>
      </c>
      <c r="B11" s="189"/>
      <c r="C11" s="189"/>
      <c r="D11" s="190"/>
      <c r="E11" s="101">
        <f t="shared" ref="E11:J11" si="0">E8+E9+E10</f>
        <v>375</v>
      </c>
      <c r="F11" s="101">
        <f t="shared" si="0"/>
        <v>27.78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01">
        <f t="shared" ref="N11:S11" si="1">N8+N9+N10</f>
        <v>405</v>
      </c>
      <c r="O11" s="101">
        <f t="shared" si="1"/>
        <v>30.490000000000002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5.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6.2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3.25" customHeight="1" x14ac:dyDescent="0.35">
      <c r="A15" s="188" t="s">
        <v>14</v>
      </c>
      <c r="B15" s="189"/>
      <c r="C15" s="189"/>
      <c r="D15" s="190"/>
      <c r="E15" s="149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149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67.5" customHeight="1" x14ac:dyDescent="0.3">
      <c r="A17" s="15">
        <v>73</v>
      </c>
      <c r="B17" s="222" t="s">
        <v>129</v>
      </c>
      <c r="C17" s="222"/>
      <c r="D17" s="222"/>
      <c r="E17" s="16" t="s">
        <v>62</v>
      </c>
      <c r="F17" s="17" t="s">
        <v>221</v>
      </c>
      <c r="G17" s="24">
        <v>1.86</v>
      </c>
      <c r="H17" s="24">
        <v>4.1399999999999997</v>
      </c>
      <c r="I17" s="24">
        <v>13.14</v>
      </c>
      <c r="J17" s="24">
        <v>97.2</v>
      </c>
      <c r="K17" s="222" t="s">
        <v>129</v>
      </c>
      <c r="L17" s="222"/>
      <c r="M17" s="222"/>
      <c r="N17" s="16" t="s">
        <v>26</v>
      </c>
      <c r="O17" s="17" t="s">
        <v>222</v>
      </c>
      <c r="P17" s="24">
        <v>3.1</v>
      </c>
      <c r="Q17" s="24">
        <v>6.9</v>
      </c>
      <c r="R17" s="24">
        <v>21.9</v>
      </c>
      <c r="S17" s="24">
        <v>162</v>
      </c>
    </row>
    <row r="18" spans="1:19" ht="46.5" customHeight="1" x14ac:dyDescent="0.3">
      <c r="A18" s="19">
        <v>147</v>
      </c>
      <c r="B18" s="180" t="s">
        <v>45</v>
      </c>
      <c r="C18" s="181"/>
      <c r="D18" s="182"/>
      <c r="E18" s="11" t="s">
        <v>43</v>
      </c>
      <c r="F18" s="12" t="s">
        <v>180</v>
      </c>
      <c r="G18" s="21">
        <v>5.24</v>
      </c>
      <c r="H18" s="21">
        <v>2.76</v>
      </c>
      <c r="I18" s="21">
        <v>47.82</v>
      </c>
      <c r="J18" s="21">
        <v>200.9</v>
      </c>
      <c r="K18" s="180" t="s">
        <v>45</v>
      </c>
      <c r="L18" s="181"/>
      <c r="M18" s="182"/>
      <c r="N18" s="11" t="s">
        <v>43</v>
      </c>
      <c r="O18" s="12" t="s">
        <v>180</v>
      </c>
      <c r="P18" s="21">
        <v>7.32</v>
      </c>
      <c r="Q18" s="21">
        <v>2.76</v>
      </c>
      <c r="R18" s="21">
        <v>47.82</v>
      </c>
      <c r="S18" s="21">
        <v>200.9</v>
      </c>
    </row>
    <row r="19" spans="1:19" ht="46.5" customHeight="1" x14ac:dyDescent="0.3">
      <c r="A19" s="19">
        <v>291</v>
      </c>
      <c r="B19" s="200" t="s">
        <v>69</v>
      </c>
      <c r="C19" s="200"/>
      <c r="D19" s="200"/>
      <c r="E19" s="11" t="s">
        <v>42</v>
      </c>
      <c r="F19" s="12" t="s">
        <v>148</v>
      </c>
      <c r="G19" s="21">
        <v>5.65</v>
      </c>
      <c r="H19" s="21">
        <v>0.67500000000000004</v>
      </c>
      <c r="I19" s="21">
        <v>29.04</v>
      </c>
      <c r="J19" s="21">
        <v>144.9</v>
      </c>
      <c r="K19" s="200" t="s">
        <v>69</v>
      </c>
      <c r="L19" s="200"/>
      <c r="M19" s="200"/>
      <c r="N19" s="11" t="s">
        <v>53</v>
      </c>
      <c r="O19" s="12" t="s">
        <v>149</v>
      </c>
      <c r="P19" s="21">
        <v>6.78</v>
      </c>
      <c r="Q19" s="21">
        <v>0.82</v>
      </c>
      <c r="R19" s="21">
        <v>34.85</v>
      </c>
      <c r="S19" s="21">
        <v>173.88</v>
      </c>
    </row>
    <row r="20" spans="1:19" ht="45" customHeight="1" x14ac:dyDescent="0.3">
      <c r="A20" s="10">
        <v>347</v>
      </c>
      <c r="B20" s="194" t="s">
        <v>99</v>
      </c>
      <c r="C20" s="195"/>
      <c r="D20" s="196"/>
      <c r="E20" s="16" t="s">
        <v>24</v>
      </c>
      <c r="F20" s="17" t="s">
        <v>218</v>
      </c>
      <c r="G20" s="24">
        <v>13.23</v>
      </c>
      <c r="H20" s="24">
        <v>1.89</v>
      </c>
      <c r="I20" s="24">
        <v>6.84</v>
      </c>
      <c r="J20" s="24">
        <v>97.2</v>
      </c>
      <c r="K20" s="194" t="s">
        <v>99</v>
      </c>
      <c r="L20" s="195"/>
      <c r="M20" s="196"/>
      <c r="N20" s="16" t="s">
        <v>26</v>
      </c>
      <c r="O20" s="17" t="s">
        <v>219</v>
      </c>
      <c r="P20" s="24">
        <v>14.44</v>
      </c>
      <c r="Q20" s="24">
        <v>2.1</v>
      </c>
      <c r="R20" s="24">
        <v>7.6</v>
      </c>
      <c r="S20" s="24">
        <v>108</v>
      </c>
    </row>
    <row r="21" spans="1:19" ht="54" customHeight="1" x14ac:dyDescent="0.3">
      <c r="A21" s="15">
        <v>510</v>
      </c>
      <c r="B21" s="194" t="s">
        <v>142</v>
      </c>
      <c r="C21" s="195"/>
      <c r="D21" s="196"/>
      <c r="E21" s="16" t="s">
        <v>23</v>
      </c>
      <c r="F21" s="17" t="s">
        <v>220</v>
      </c>
      <c r="G21" s="24">
        <v>0.5</v>
      </c>
      <c r="H21" s="24">
        <v>0.2</v>
      </c>
      <c r="I21" s="24">
        <v>22.2</v>
      </c>
      <c r="J21" s="24">
        <v>93</v>
      </c>
      <c r="K21" s="194" t="s">
        <v>142</v>
      </c>
      <c r="L21" s="195"/>
      <c r="M21" s="196"/>
      <c r="N21" s="16" t="s">
        <v>23</v>
      </c>
      <c r="O21" s="17" t="s">
        <v>220</v>
      </c>
      <c r="P21" s="24">
        <v>0.5</v>
      </c>
      <c r="Q21" s="24">
        <v>0.2</v>
      </c>
      <c r="R21" s="24">
        <v>22.2</v>
      </c>
      <c r="S21" s="24">
        <v>93</v>
      </c>
    </row>
    <row r="22" spans="1:19" ht="39.7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73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39" customHeight="1" x14ac:dyDescent="0.3">
      <c r="A23" s="10">
        <v>109</v>
      </c>
      <c r="B23" s="180" t="s">
        <v>71</v>
      </c>
      <c r="C23" s="181"/>
      <c r="D23" s="182"/>
      <c r="E23" s="11" t="s">
        <v>66</v>
      </c>
      <c r="F23" s="12" t="s">
        <v>152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71</v>
      </c>
      <c r="L23" s="181"/>
      <c r="M23" s="182"/>
      <c r="N23" s="11" t="s">
        <v>51</v>
      </c>
      <c r="O23" s="12" t="s">
        <v>177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24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19" ht="21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49">
        <f t="shared" ref="E26:J26" si="4">E17+E18+E19+E20+E21+E22+E23+E24+E25</f>
        <v>810</v>
      </c>
      <c r="F26" s="40">
        <f t="shared" si="4"/>
        <v>91.759999999999991</v>
      </c>
      <c r="G26" s="27">
        <f t="shared" si="4"/>
        <v>30.84</v>
      </c>
      <c r="H26" s="27">
        <f t="shared" si="4"/>
        <v>10.225</v>
      </c>
      <c r="I26" s="27">
        <f t="shared" si="4"/>
        <v>145.4</v>
      </c>
      <c r="J26" s="27">
        <f t="shared" si="4"/>
        <v>762</v>
      </c>
      <c r="K26" s="188" t="s">
        <v>14</v>
      </c>
      <c r="L26" s="189"/>
      <c r="M26" s="190"/>
      <c r="N26" s="149">
        <f t="shared" ref="N26:S26" si="5">N17+N18+N19+N20+N21+N22+N23+N24+N25</f>
        <v>910</v>
      </c>
      <c r="O26" s="40">
        <f t="shared" si="5"/>
        <v>102.89</v>
      </c>
      <c r="P26" s="33">
        <f t="shared" si="5"/>
        <v>37.919999999999995</v>
      </c>
      <c r="Q26" s="33">
        <f t="shared" si="5"/>
        <v>13.54</v>
      </c>
      <c r="R26" s="33">
        <f t="shared" si="5"/>
        <v>168.98999999999998</v>
      </c>
      <c r="S26" s="33">
        <f t="shared" si="5"/>
        <v>907.48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42.75" customHeight="1" x14ac:dyDescent="0.3">
      <c r="A28" s="19">
        <v>248</v>
      </c>
      <c r="B28" s="200" t="s">
        <v>40</v>
      </c>
      <c r="C28" s="200"/>
      <c r="D28" s="200"/>
      <c r="E28" s="11" t="s">
        <v>42</v>
      </c>
      <c r="F28" s="12" t="s">
        <v>75</v>
      </c>
      <c r="G28" s="21">
        <v>6.87</v>
      </c>
      <c r="H28" s="21">
        <v>9.66</v>
      </c>
      <c r="I28" s="21">
        <v>24.45</v>
      </c>
      <c r="J28" s="21">
        <v>212.25</v>
      </c>
      <c r="K28" s="200" t="s">
        <v>40</v>
      </c>
      <c r="L28" s="200"/>
      <c r="M28" s="200"/>
      <c r="N28" s="11" t="s">
        <v>53</v>
      </c>
      <c r="O28" s="12" t="s">
        <v>75</v>
      </c>
      <c r="P28" s="21">
        <v>8.24</v>
      </c>
      <c r="Q28" s="21">
        <v>11.59</v>
      </c>
      <c r="R28" s="21">
        <v>29.34</v>
      </c>
      <c r="S28" s="21">
        <v>254.7</v>
      </c>
    </row>
    <row r="29" spans="1:19" ht="37.5" customHeight="1" x14ac:dyDescent="0.3">
      <c r="A29" s="20">
        <v>410</v>
      </c>
      <c r="B29" s="180" t="s">
        <v>82</v>
      </c>
      <c r="C29" s="181"/>
      <c r="D29" s="182"/>
      <c r="E29" s="22" t="s">
        <v>24</v>
      </c>
      <c r="F29" s="23" t="s">
        <v>223</v>
      </c>
      <c r="G29" s="53">
        <v>12.84</v>
      </c>
      <c r="H29" s="53">
        <v>11.16</v>
      </c>
      <c r="I29" s="53">
        <v>8.36</v>
      </c>
      <c r="J29" s="53">
        <v>178.8</v>
      </c>
      <c r="K29" s="180" t="s">
        <v>82</v>
      </c>
      <c r="L29" s="181"/>
      <c r="M29" s="182"/>
      <c r="N29" s="22" t="s">
        <v>26</v>
      </c>
      <c r="O29" s="23" t="s">
        <v>141</v>
      </c>
      <c r="P29" s="53">
        <v>14.27</v>
      </c>
      <c r="Q29" s="53">
        <v>12.4</v>
      </c>
      <c r="R29" s="53">
        <v>9.2899999999999991</v>
      </c>
      <c r="S29" s="53">
        <v>198.67</v>
      </c>
    </row>
    <row r="30" spans="1:19" ht="36.75" customHeight="1" x14ac:dyDescent="0.3">
      <c r="A30" s="15">
        <v>493</v>
      </c>
      <c r="B30" s="194" t="s">
        <v>31</v>
      </c>
      <c r="C30" s="195"/>
      <c r="D30" s="196"/>
      <c r="E30" s="16" t="s">
        <v>23</v>
      </c>
      <c r="F30" s="17" t="s">
        <v>56</v>
      </c>
      <c r="G30" s="24">
        <v>0.1</v>
      </c>
      <c r="H30" s="24">
        <v>0</v>
      </c>
      <c r="I30" s="24">
        <v>15</v>
      </c>
      <c r="J30" s="24">
        <v>60</v>
      </c>
      <c r="K30" s="194" t="s">
        <v>31</v>
      </c>
      <c r="L30" s="195"/>
      <c r="M30" s="196"/>
      <c r="N30" s="16" t="s">
        <v>23</v>
      </c>
      <c r="O30" s="17" t="s">
        <v>56</v>
      </c>
      <c r="P30" s="24">
        <v>0.1</v>
      </c>
      <c r="Q30" s="24">
        <v>0</v>
      </c>
      <c r="R30" s="24">
        <v>15</v>
      </c>
      <c r="S30" s="24">
        <v>60</v>
      </c>
    </row>
    <row r="31" spans="1:19" ht="36.75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125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52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40.5" customHeight="1" x14ac:dyDescent="0.3">
      <c r="A32" s="10">
        <v>109</v>
      </c>
      <c r="B32" s="180" t="s">
        <v>71</v>
      </c>
      <c r="C32" s="181"/>
      <c r="D32" s="182"/>
      <c r="E32" s="11" t="s">
        <v>66</v>
      </c>
      <c r="F32" s="12" t="s">
        <v>127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71</v>
      </c>
      <c r="L32" s="181"/>
      <c r="M32" s="182"/>
      <c r="N32" s="11" t="s">
        <v>51</v>
      </c>
      <c r="O32" s="12" t="s">
        <v>52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25.5" customHeight="1" x14ac:dyDescent="0.3">
      <c r="A33" s="13"/>
      <c r="B33" s="179"/>
      <c r="C33" s="179"/>
      <c r="D33" s="179"/>
      <c r="E33" s="22"/>
      <c r="F33" s="23"/>
      <c r="G33" s="34"/>
      <c r="H33" s="34"/>
      <c r="I33" s="34"/>
      <c r="J33" s="34"/>
      <c r="K33" s="179"/>
      <c r="L33" s="179"/>
      <c r="M33" s="179"/>
      <c r="N33" s="22"/>
      <c r="O33" s="23"/>
      <c r="P33" s="34"/>
      <c r="Q33" s="34"/>
      <c r="R33" s="34"/>
      <c r="S33" s="34"/>
    </row>
    <row r="34" spans="1:19" ht="19.5" x14ac:dyDescent="0.35">
      <c r="A34" s="188" t="s">
        <v>14</v>
      </c>
      <c r="B34" s="189"/>
      <c r="C34" s="189"/>
      <c r="D34" s="190"/>
      <c r="E34" s="149">
        <f t="shared" ref="E34:J34" si="6">E28+E29+E30+E31+E32+E33</f>
        <v>500</v>
      </c>
      <c r="F34" s="39">
        <f t="shared" si="6"/>
        <v>64.290000000000006</v>
      </c>
      <c r="G34" s="33">
        <f t="shared" si="6"/>
        <v>24.17</v>
      </c>
      <c r="H34" s="33">
        <f t="shared" si="6"/>
        <v>21.38</v>
      </c>
      <c r="I34" s="33">
        <f t="shared" si="6"/>
        <v>74.170000000000016</v>
      </c>
      <c r="J34" s="33">
        <f t="shared" si="6"/>
        <v>579.84999999999991</v>
      </c>
      <c r="K34" s="188" t="s">
        <v>14</v>
      </c>
      <c r="L34" s="189"/>
      <c r="M34" s="190"/>
      <c r="N34" s="149">
        <f t="shared" ref="N34:S34" si="7">N28+N29+N30+N31+N32+N33</f>
        <v>560</v>
      </c>
      <c r="O34" s="40">
        <f t="shared" si="7"/>
        <v>50.449999999999996</v>
      </c>
      <c r="P34" s="27">
        <f t="shared" si="7"/>
        <v>28.39</v>
      </c>
      <c r="Q34" s="27">
        <f t="shared" si="7"/>
        <v>24.75</v>
      </c>
      <c r="R34" s="27">
        <f t="shared" si="7"/>
        <v>88.249999999999986</v>
      </c>
      <c r="S34" s="27">
        <f t="shared" si="7"/>
        <v>683.07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32.25" customHeight="1" x14ac:dyDescent="0.3">
      <c r="A36" s="10">
        <v>517</v>
      </c>
      <c r="B36" s="194" t="s">
        <v>87</v>
      </c>
      <c r="C36" s="195"/>
      <c r="D36" s="196"/>
      <c r="E36" s="16" t="s">
        <v>23</v>
      </c>
      <c r="F36" s="17" t="s">
        <v>52</v>
      </c>
      <c r="G36" s="24">
        <v>10</v>
      </c>
      <c r="H36" s="24">
        <v>6.4</v>
      </c>
      <c r="I36" s="24">
        <v>17</v>
      </c>
      <c r="J36" s="24">
        <v>174</v>
      </c>
      <c r="K36" s="194" t="s">
        <v>87</v>
      </c>
      <c r="L36" s="195"/>
      <c r="M36" s="196"/>
      <c r="N36" s="16" t="s">
        <v>23</v>
      </c>
      <c r="O36" s="17" t="s">
        <v>52</v>
      </c>
      <c r="P36" s="24">
        <v>10</v>
      </c>
      <c r="Q36" s="24">
        <v>6.4</v>
      </c>
      <c r="R36" s="24">
        <v>17</v>
      </c>
      <c r="S36" s="24">
        <v>174</v>
      </c>
    </row>
    <row r="37" spans="1:19" ht="40.5" customHeight="1" x14ac:dyDescent="0.3">
      <c r="A37" s="10" t="s">
        <v>89</v>
      </c>
      <c r="B37" s="180" t="s">
        <v>90</v>
      </c>
      <c r="C37" s="181"/>
      <c r="D37" s="182"/>
      <c r="E37" s="11" t="s">
        <v>98</v>
      </c>
      <c r="F37" s="12" t="s">
        <v>52</v>
      </c>
      <c r="G37" s="31">
        <v>4.12</v>
      </c>
      <c r="H37" s="31">
        <v>4.03</v>
      </c>
      <c r="I37" s="31">
        <v>14.05</v>
      </c>
      <c r="J37" s="31">
        <v>45.5</v>
      </c>
      <c r="K37" s="180" t="s">
        <v>90</v>
      </c>
      <c r="L37" s="181"/>
      <c r="M37" s="182"/>
      <c r="N37" s="11" t="s">
        <v>64</v>
      </c>
      <c r="O37" s="12" t="s">
        <v>52</v>
      </c>
      <c r="P37" s="31">
        <v>4.12</v>
      </c>
      <c r="Q37" s="31">
        <v>4.03</v>
      </c>
      <c r="R37" s="31">
        <v>18.04</v>
      </c>
      <c r="S37" s="31">
        <v>77.31</v>
      </c>
    </row>
    <row r="38" spans="1:19" ht="24" customHeight="1" x14ac:dyDescent="0.35">
      <c r="A38" s="188" t="s">
        <v>14</v>
      </c>
      <c r="B38" s="189"/>
      <c r="C38" s="189"/>
      <c r="D38" s="190"/>
      <c r="E38" s="149">
        <f t="shared" ref="E38:J38" si="8">E36+E37</f>
        <v>245</v>
      </c>
      <c r="F38" s="40">
        <f t="shared" si="8"/>
        <v>0</v>
      </c>
      <c r="G38" s="46">
        <f t="shared" si="8"/>
        <v>14.120000000000001</v>
      </c>
      <c r="H38" s="46">
        <f t="shared" si="8"/>
        <v>10.43</v>
      </c>
      <c r="I38" s="46">
        <f t="shared" si="8"/>
        <v>31.05</v>
      </c>
      <c r="J38" s="46">
        <f t="shared" si="8"/>
        <v>219.5</v>
      </c>
      <c r="K38" s="188" t="s">
        <v>14</v>
      </c>
      <c r="L38" s="189"/>
      <c r="M38" s="190"/>
      <c r="N38" s="149">
        <f t="shared" ref="N38:S38" si="9">N36+N37</f>
        <v>250</v>
      </c>
      <c r="O38" s="40">
        <v>0</v>
      </c>
      <c r="P38" s="46">
        <f t="shared" si="9"/>
        <v>14.120000000000001</v>
      </c>
      <c r="Q38" s="46">
        <f t="shared" si="9"/>
        <v>10.43</v>
      </c>
      <c r="R38" s="46">
        <f t="shared" si="9"/>
        <v>35.04</v>
      </c>
      <c r="S38" s="46">
        <f t="shared" si="9"/>
        <v>251.31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2150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2345</v>
      </c>
      <c r="O39" s="35">
        <f>O11+O15+O26+O34+O38</f>
        <v>183.82999999999998</v>
      </c>
      <c r="P39" s="9"/>
      <c r="Q39" s="9"/>
      <c r="R39" s="9"/>
      <c r="S39" s="9"/>
    </row>
    <row r="40" spans="1:19" ht="23.25" x14ac:dyDescent="0.35">
      <c r="A40" s="117"/>
      <c r="B40" s="117"/>
      <c r="C40" s="117"/>
      <c r="D40" s="117"/>
      <c r="E40" s="118"/>
      <c r="F40" s="119"/>
      <c r="G40" s="118"/>
      <c r="H40" s="118"/>
      <c r="I40" s="118"/>
      <c r="J40" s="118"/>
      <c r="K40" s="117"/>
      <c r="L40" s="117"/>
      <c r="M40" s="117"/>
      <c r="N40" s="118"/>
      <c r="O40" s="119"/>
      <c r="P40" s="118"/>
      <c r="Q40" s="118"/>
      <c r="R40" s="118"/>
      <c r="S40" s="118"/>
    </row>
    <row r="41" spans="1:19" ht="18.75" x14ac:dyDescent="0.3">
      <c r="F41" s="41" t="s">
        <v>34</v>
      </c>
      <c r="G41" s="41"/>
      <c r="H41" s="41"/>
      <c r="I41" s="41"/>
      <c r="J41" s="42"/>
      <c r="K41" s="3"/>
    </row>
  </sheetData>
  <mergeCells count="77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A34:D34"/>
    <mergeCell ref="K34:M34"/>
    <mergeCell ref="K33:M33"/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</mergeCells>
  <pageMargins left="0" right="0" top="0" bottom="0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4" workbookViewId="0">
      <selection activeCell="A13" sqref="A13:S14"/>
    </sheetView>
  </sheetViews>
  <sheetFormatPr defaultRowHeight="15" x14ac:dyDescent="0.25"/>
  <cols>
    <col min="4" max="4" width="16.42578125" customWidth="1"/>
    <col min="5" max="6" width="11.140625" customWidth="1"/>
    <col min="10" max="10" width="10" customWidth="1"/>
    <col min="13" max="13" width="13.85546875" customWidth="1"/>
    <col min="14" max="14" width="10.42578125" customWidth="1"/>
    <col min="15" max="15" width="11.42578125" customWidth="1"/>
    <col min="19" max="19" width="10.42578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71"/>
      <c r="M2" s="71"/>
      <c r="N2" s="71"/>
      <c r="O2" s="72"/>
      <c r="P2" s="71" t="s">
        <v>32</v>
      </c>
      <c r="Q2" s="71"/>
      <c r="R2" s="71"/>
      <c r="S2" s="72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270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9" t="s">
        <v>5</v>
      </c>
      <c r="C6" s="220"/>
      <c r="D6" s="221"/>
      <c r="E6" s="14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9" t="s">
        <v>37</v>
      </c>
      <c r="L6" s="220"/>
      <c r="M6" s="221"/>
      <c r="N6" s="14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1.5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35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36.7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9.25" customHeight="1" x14ac:dyDescent="0.35">
      <c r="A11" s="188" t="s">
        <v>14</v>
      </c>
      <c r="B11" s="189"/>
      <c r="C11" s="189"/>
      <c r="D11" s="190"/>
      <c r="E11" s="144">
        <f t="shared" ref="E11:J11" si="0">E8+E9+E10</f>
        <v>375</v>
      </c>
      <c r="F11" s="144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44">
        <f t="shared" ref="N11:S11" si="1">N8+N9+N10</f>
        <v>405</v>
      </c>
      <c r="O11" s="144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188" t="s">
        <v>15</v>
      </c>
      <c r="L12" s="189"/>
      <c r="M12" s="189"/>
      <c r="N12" s="189"/>
      <c r="O12" s="189"/>
      <c r="P12" s="189"/>
      <c r="Q12" s="189"/>
      <c r="R12" s="189"/>
      <c r="S12" s="190"/>
    </row>
    <row r="13" spans="1:19" ht="33.7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45">
        <v>1.6</v>
      </c>
      <c r="H13" s="45">
        <v>16.7</v>
      </c>
      <c r="I13" s="45">
        <v>10</v>
      </c>
      <c r="J13" s="4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45">
        <v>1.6</v>
      </c>
      <c r="Q13" s="45">
        <v>16.7</v>
      </c>
      <c r="R13" s="45">
        <v>10</v>
      </c>
      <c r="S13" s="45">
        <v>197</v>
      </c>
    </row>
    <row r="14" spans="1:19" ht="33.7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7.75" customHeight="1" x14ac:dyDescent="0.35">
      <c r="A15" s="188" t="s">
        <v>14</v>
      </c>
      <c r="B15" s="189"/>
      <c r="C15" s="189"/>
      <c r="D15" s="190"/>
      <c r="E15" s="144">
        <f t="shared" ref="E15:J15" si="2">E13+E14</f>
        <v>220</v>
      </c>
      <c r="F15" s="36">
        <f t="shared" si="2"/>
        <v>0</v>
      </c>
      <c r="G15" s="27">
        <f t="shared" si="2"/>
        <v>1.6900000000000002</v>
      </c>
      <c r="H15" s="27">
        <f t="shared" si="2"/>
        <v>16.7</v>
      </c>
      <c r="I15" s="27">
        <f t="shared" si="2"/>
        <v>23.5</v>
      </c>
      <c r="J15" s="27">
        <f t="shared" si="2"/>
        <v>251</v>
      </c>
      <c r="K15" s="188" t="s">
        <v>14</v>
      </c>
      <c r="L15" s="189"/>
      <c r="M15" s="190"/>
      <c r="N15" s="144">
        <f t="shared" ref="N15:S15" si="3">N13+N14</f>
        <v>220</v>
      </c>
      <c r="O15" s="36">
        <f t="shared" si="3"/>
        <v>0</v>
      </c>
      <c r="P15" s="27">
        <f t="shared" si="3"/>
        <v>1.6900000000000002</v>
      </c>
      <c r="Q15" s="27">
        <f t="shared" si="3"/>
        <v>16.7</v>
      </c>
      <c r="R15" s="27">
        <f t="shared" si="3"/>
        <v>23.5</v>
      </c>
      <c r="S15" s="27">
        <f t="shared" si="3"/>
        <v>251</v>
      </c>
    </row>
    <row r="16" spans="1:19" ht="18.75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188" t="s">
        <v>16</v>
      </c>
      <c r="L16" s="189"/>
      <c r="M16" s="189"/>
      <c r="N16" s="189"/>
      <c r="O16" s="189"/>
      <c r="P16" s="189"/>
      <c r="Q16" s="189"/>
      <c r="R16" s="189"/>
      <c r="S16" s="190"/>
    </row>
    <row r="17" spans="1:19" ht="53.25" customHeight="1" x14ac:dyDescent="0.3">
      <c r="A17" s="19">
        <v>5</v>
      </c>
      <c r="B17" s="180" t="s">
        <v>118</v>
      </c>
      <c r="C17" s="181"/>
      <c r="D17" s="182"/>
      <c r="E17" s="11" t="s">
        <v>62</v>
      </c>
      <c r="F17" s="12" t="s">
        <v>119</v>
      </c>
      <c r="G17" s="21">
        <v>1.38</v>
      </c>
      <c r="H17" s="21">
        <v>1.18</v>
      </c>
      <c r="I17" s="21">
        <v>6.73</v>
      </c>
      <c r="J17" s="21">
        <v>74.400000000000006</v>
      </c>
      <c r="K17" s="180" t="s">
        <v>118</v>
      </c>
      <c r="L17" s="181"/>
      <c r="M17" s="182"/>
      <c r="N17" s="11" t="s">
        <v>26</v>
      </c>
      <c r="O17" s="12" t="s">
        <v>120</v>
      </c>
      <c r="P17" s="21">
        <v>2.2999999999999998</v>
      </c>
      <c r="Q17" s="21">
        <v>1.97</v>
      </c>
      <c r="R17" s="21">
        <v>11.22</v>
      </c>
      <c r="S17" s="21">
        <v>124</v>
      </c>
    </row>
    <row r="18" spans="1:19" ht="55.5" customHeight="1" x14ac:dyDescent="0.3">
      <c r="A18" s="15">
        <v>145</v>
      </c>
      <c r="B18" s="194" t="s">
        <v>74</v>
      </c>
      <c r="C18" s="195"/>
      <c r="D18" s="196"/>
      <c r="E18" s="16" t="s">
        <v>23</v>
      </c>
      <c r="F18" s="17" t="s">
        <v>230</v>
      </c>
      <c r="G18" s="70">
        <v>1.84</v>
      </c>
      <c r="H18" s="70">
        <v>3.4</v>
      </c>
      <c r="I18" s="70">
        <v>12.1</v>
      </c>
      <c r="J18" s="70">
        <v>86.4</v>
      </c>
      <c r="K18" s="194" t="s">
        <v>74</v>
      </c>
      <c r="L18" s="195"/>
      <c r="M18" s="196"/>
      <c r="N18" s="16" t="s">
        <v>43</v>
      </c>
      <c r="O18" s="17" t="s">
        <v>271</v>
      </c>
      <c r="P18" s="70">
        <v>2.2999999999999998</v>
      </c>
      <c r="Q18" s="70">
        <v>4.25</v>
      </c>
      <c r="R18" s="70">
        <v>15.13</v>
      </c>
      <c r="S18" s="70">
        <v>108</v>
      </c>
    </row>
    <row r="19" spans="1:19" ht="0.75" customHeight="1" x14ac:dyDescent="0.3">
      <c r="A19" s="19">
        <v>429</v>
      </c>
      <c r="B19" s="200" t="s">
        <v>29</v>
      </c>
      <c r="C19" s="200"/>
      <c r="D19" s="200"/>
      <c r="E19" s="11" t="s">
        <v>42</v>
      </c>
      <c r="F19" s="12" t="s">
        <v>232</v>
      </c>
      <c r="G19" s="21">
        <v>3.15</v>
      </c>
      <c r="H19" s="21">
        <v>6.6</v>
      </c>
      <c r="I19" s="21">
        <v>16.350000000000001</v>
      </c>
      <c r="J19" s="21">
        <v>138</v>
      </c>
      <c r="K19" s="200" t="s">
        <v>29</v>
      </c>
      <c r="L19" s="200"/>
      <c r="M19" s="200"/>
      <c r="N19" s="11" t="s">
        <v>53</v>
      </c>
      <c r="O19" s="12" t="s">
        <v>233</v>
      </c>
      <c r="P19" s="21">
        <v>3.78</v>
      </c>
      <c r="Q19" s="21">
        <v>7.92</v>
      </c>
      <c r="R19" s="21">
        <v>19.62</v>
      </c>
      <c r="S19" s="21">
        <v>165.6</v>
      </c>
    </row>
    <row r="20" spans="1:19" ht="39.75" customHeight="1" x14ac:dyDescent="0.3">
      <c r="A20" s="19">
        <v>429</v>
      </c>
      <c r="B20" s="200" t="s">
        <v>29</v>
      </c>
      <c r="C20" s="200"/>
      <c r="D20" s="200"/>
      <c r="E20" s="11" t="s">
        <v>42</v>
      </c>
      <c r="F20" s="12" t="s">
        <v>232</v>
      </c>
      <c r="G20" s="21">
        <v>3.15</v>
      </c>
      <c r="H20" s="21">
        <v>6.6</v>
      </c>
      <c r="I20" s="21">
        <v>16.350000000000001</v>
      </c>
      <c r="J20" s="21">
        <v>138</v>
      </c>
      <c r="K20" s="200" t="s">
        <v>29</v>
      </c>
      <c r="L20" s="200"/>
      <c r="M20" s="200"/>
      <c r="N20" s="11" t="s">
        <v>53</v>
      </c>
      <c r="O20" s="12" t="s">
        <v>233</v>
      </c>
      <c r="P20" s="21">
        <v>3.78</v>
      </c>
      <c r="Q20" s="21">
        <v>7.92</v>
      </c>
      <c r="R20" s="21">
        <v>19.62</v>
      </c>
      <c r="S20" s="21">
        <v>165.6</v>
      </c>
    </row>
    <row r="21" spans="1:19" ht="47.25" customHeight="1" x14ac:dyDescent="0.3">
      <c r="A21" s="20">
        <v>410</v>
      </c>
      <c r="B21" s="179" t="s">
        <v>82</v>
      </c>
      <c r="C21" s="179"/>
      <c r="D21" s="179"/>
      <c r="E21" s="22" t="s">
        <v>24</v>
      </c>
      <c r="F21" s="23" t="s">
        <v>234</v>
      </c>
      <c r="G21" s="53">
        <v>12.84</v>
      </c>
      <c r="H21" s="53">
        <v>11.96</v>
      </c>
      <c r="I21" s="53">
        <v>11.84</v>
      </c>
      <c r="J21" s="53">
        <v>178.8</v>
      </c>
      <c r="K21" s="179" t="s">
        <v>82</v>
      </c>
      <c r="L21" s="179"/>
      <c r="M21" s="179"/>
      <c r="N21" s="22" t="s">
        <v>26</v>
      </c>
      <c r="O21" s="23" t="s">
        <v>235</v>
      </c>
      <c r="P21" s="53">
        <v>14.27</v>
      </c>
      <c r="Q21" s="53">
        <v>13.29</v>
      </c>
      <c r="R21" s="53">
        <v>13.16</v>
      </c>
      <c r="S21" s="53">
        <v>198.67</v>
      </c>
    </row>
    <row r="22" spans="1:19" ht="42" customHeight="1" x14ac:dyDescent="0.3">
      <c r="A22" s="52">
        <v>508</v>
      </c>
      <c r="B22" s="194" t="s">
        <v>93</v>
      </c>
      <c r="C22" s="195"/>
      <c r="D22" s="196"/>
      <c r="E22" s="16" t="s">
        <v>23</v>
      </c>
      <c r="F22" s="17" t="s">
        <v>135</v>
      </c>
      <c r="G22" s="24">
        <v>0.5</v>
      </c>
      <c r="H22" s="24">
        <v>0</v>
      </c>
      <c r="I22" s="24">
        <v>27</v>
      </c>
      <c r="J22" s="24">
        <v>110</v>
      </c>
      <c r="K22" s="194" t="s">
        <v>93</v>
      </c>
      <c r="L22" s="195"/>
      <c r="M22" s="196"/>
      <c r="N22" s="16" t="s">
        <v>23</v>
      </c>
      <c r="O22" s="17" t="s">
        <v>135</v>
      </c>
      <c r="P22" s="24">
        <v>0.5</v>
      </c>
      <c r="Q22" s="24">
        <v>0</v>
      </c>
      <c r="R22" s="24">
        <v>27</v>
      </c>
      <c r="S22" s="24">
        <v>110</v>
      </c>
    </row>
    <row r="23" spans="1:19" ht="40.5" customHeight="1" x14ac:dyDescent="0.3">
      <c r="A23" s="10">
        <v>108</v>
      </c>
      <c r="B23" s="180" t="s">
        <v>21</v>
      </c>
      <c r="C23" s="181"/>
      <c r="D23" s="182"/>
      <c r="E23" s="11" t="s">
        <v>39</v>
      </c>
      <c r="F23" s="12" t="s">
        <v>125</v>
      </c>
      <c r="G23" s="31">
        <v>3.04</v>
      </c>
      <c r="H23" s="31">
        <v>0.32</v>
      </c>
      <c r="I23" s="31">
        <v>19.68</v>
      </c>
      <c r="J23" s="31">
        <v>94</v>
      </c>
      <c r="K23" s="180" t="s">
        <v>21</v>
      </c>
      <c r="L23" s="181"/>
      <c r="M23" s="182"/>
      <c r="N23" s="11" t="s">
        <v>64</v>
      </c>
      <c r="O23" s="12" t="s">
        <v>126</v>
      </c>
      <c r="P23" s="31">
        <v>3.8</v>
      </c>
      <c r="Q23" s="31">
        <v>0.4</v>
      </c>
      <c r="R23" s="31">
        <v>24.6</v>
      </c>
      <c r="S23" s="31">
        <v>117.5</v>
      </c>
    </row>
    <row r="24" spans="1:19" ht="38.25" customHeight="1" x14ac:dyDescent="0.3">
      <c r="A24" s="10">
        <v>110</v>
      </c>
      <c r="B24" s="180" t="s">
        <v>25</v>
      </c>
      <c r="C24" s="181"/>
      <c r="D24" s="182"/>
      <c r="E24" s="11" t="s">
        <v>66</v>
      </c>
      <c r="F24" s="12" t="s">
        <v>127</v>
      </c>
      <c r="G24" s="26">
        <v>1.32</v>
      </c>
      <c r="H24" s="31">
        <v>0.24</v>
      </c>
      <c r="I24" s="31">
        <v>6.8</v>
      </c>
      <c r="J24" s="31">
        <v>36.200000000000003</v>
      </c>
      <c r="K24" s="180" t="s">
        <v>25</v>
      </c>
      <c r="L24" s="181"/>
      <c r="M24" s="182"/>
      <c r="N24" s="11" t="s">
        <v>51</v>
      </c>
      <c r="O24" s="12" t="s">
        <v>127</v>
      </c>
      <c r="P24" s="26">
        <v>1.98</v>
      </c>
      <c r="Q24" s="31">
        <v>0.36</v>
      </c>
      <c r="R24" s="31">
        <v>10.199999999999999</v>
      </c>
      <c r="S24" s="31">
        <v>54.3</v>
      </c>
    </row>
    <row r="25" spans="1:19" ht="11.25" customHeight="1" x14ac:dyDescent="0.3">
      <c r="A25" s="10"/>
      <c r="B25" s="194"/>
      <c r="C25" s="195"/>
      <c r="D25" s="196"/>
      <c r="E25" s="16"/>
      <c r="F25" s="17"/>
      <c r="G25" s="43"/>
      <c r="H25" s="43"/>
      <c r="I25" s="43"/>
      <c r="J25" s="24"/>
      <c r="K25" s="194"/>
      <c r="L25" s="195"/>
      <c r="M25" s="196"/>
      <c r="N25" s="16"/>
      <c r="O25" s="17"/>
      <c r="P25" s="43"/>
      <c r="Q25" s="43"/>
      <c r="R25" s="43"/>
      <c r="S25" s="24"/>
    </row>
    <row r="26" spans="1:19" ht="12.75" customHeight="1" x14ac:dyDescent="0.25">
      <c r="A26" s="7"/>
      <c r="B26" s="191"/>
      <c r="C26" s="192"/>
      <c r="D26" s="193"/>
      <c r="E26" s="7"/>
      <c r="F26" s="37"/>
      <c r="G26" s="28"/>
      <c r="H26" s="28"/>
      <c r="I26" s="28"/>
      <c r="J26" s="28"/>
      <c r="K26" s="191"/>
      <c r="L26" s="192"/>
      <c r="M26" s="193"/>
      <c r="N26" s="7"/>
      <c r="O26" s="7"/>
      <c r="P26" s="32"/>
      <c r="Q26" s="32"/>
      <c r="R26" s="32"/>
      <c r="S26" s="32"/>
    </row>
    <row r="27" spans="1:19" ht="19.5" x14ac:dyDescent="0.35">
      <c r="A27" s="188" t="s">
        <v>14</v>
      </c>
      <c r="B27" s="189"/>
      <c r="C27" s="189"/>
      <c r="D27" s="190"/>
      <c r="E27" s="144">
        <f t="shared" ref="E27:J27" si="4">E17+E18+E19+E21+E22+E23+E24+E25+E26</f>
        <v>760</v>
      </c>
      <c r="F27" s="40">
        <f>SUM(F17+F18+F20+F21+F22+F23+F24)</f>
        <v>91.76</v>
      </c>
      <c r="G27" s="27">
        <f t="shared" si="4"/>
        <v>24.07</v>
      </c>
      <c r="H27" s="27">
        <f t="shared" si="4"/>
        <v>23.7</v>
      </c>
      <c r="I27" s="27">
        <f t="shared" si="4"/>
        <v>100.49999999999999</v>
      </c>
      <c r="J27" s="27">
        <f t="shared" si="4"/>
        <v>717.80000000000007</v>
      </c>
      <c r="K27" s="188" t="s">
        <v>14</v>
      </c>
      <c r="L27" s="189"/>
      <c r="M27" s="190"/>
      <c r="N27" s="144">
        <v>830</v>
      </c>
      <c r="O27" s="39">
        <f t="shared" ref="O27:S27" si="5">O17+O18+O19+O21+O22+O23+O24+O25+O26</f>
        <v>102.67000000000002</v>
      </c>
      <c r="P27" s="33">
        <f t="shared" si="5"/>
        <v>28.93</v>
      </c>
      <c r="Q27" s="33">
        <f t="shared" si="5"/>
        <v>28.189999999999998</v>
      </c>
      <c r="R27" s="33">
        <f t="shared" si="5"/>
        <v>120.92999999999999</v>
      </c>
      <c r="S27" s="33">
        <f t="shared" si="5"/>
        <v>878.06999999999994</v>
      </c>
    </row>
    <row r="28" spans="1:19" ht="18.75" customHeight="1" x14ac:dyDescent="0.3">
      <c r="A28" s="201" t="s">
        <v>17</v>
      </c>
      <c r="B28" s="202"/>
      <c r="C28" s="202"/>
      <c r="D28" s="202"/>
      <c r="E28" s="202"/>
      <c r="F28" s="202"/>
      <c r="G28" s="202"/>
      <c r="H28" s="202"/>
      <c r="I28" s="202"/>
      <c r="J28" s="203"/>
      <c r="K28" s="188" t="s">
        <v>17</v>
      </c>
      <c r="L28" s="189"/>
      <c r="M28" s="189"/>
      <c r="N28" s="189"/>
      <c r="O28" s="189"/>
      <c r="P28" s="189"/>
      <c r="Q28" s="189"/>
      <c r="R28" s="189"/>
      <c r="S28" s="190"/>
    </row>
    <row r="29" spans="1:19" ht="42" customHeight="1" x14ac:dyDescent="0.3">
      <c r="A29" s="19">
        <v>66</v>
      </c>
      <c r="B29" s="180" t="s">
        <v>116</v>
      </c>
      <c r="C29" s="181"/>
      <c r="D29" s="182"/>
      <c r="E29" s="11" t="s">
        <v>62</v>
      </c>
      <c r="F29" s="12" t="s">
        <v>52</v>
      </c>
      <c r="G29" s="21">
        <v>1.02</v>
      </c>
      <c r="H29" s="21">
        <v>3.18</v>
      </c>
      <c r="I29" s="21">
        <v>6.52</v>
      </c>
      <c r="J29" s="21">
        <v>64.650000000000006</v>
      </c>
      <c r="K29" s="180" t="s">
        <v>116</v>
      </c>
      <c r="L29" s="181"/>
      <c r="M29" s="182"/>
      <c r="N29" s="11" t="s">
        <v>26</v>
      </c>
      <c r="O29" s="12" t="s">
        <v>52</v>
      </c>
      <c r="P29" s="21">
        <v>1.7</v>
      </c>
      <c r="Q29" s="21">
        <v>5.3</v>
      </c>
      <c r="R29" s="21">
        <v>10.87</v>
      </c>
      <c r="S29" s="21">
        <v>107.75</v>
      </c>
    </row>
    <row r="30" spans="1:19" ht="44.25" customHeight="1" x14ac:dyDescent="0.3">
      <c r="A30" s="19">
        <v>248</v>
      </c>
      <c r="B30" s="200" t="s">
        <v>40</v>
      </c>
      <c r="C30" s="200"/>
      <c r="D30" s="200"/>
      <c r="E30" s="11" t="s">
        <v>42</v>
      </c>
      <c r="F30" s="12" t="s">
        <v>272</v>
      </c>
      <c r="G30" s="21">
        <v>6.87</v>
      </c>
      <c r="H30" s="21">
        <v>9.66</v>
      </c>
      <c r="I30" s="21">
        <v>24.45</v>
      </c>
      <c r="J30" s="21">
        <v>212.25</v>
      </c>
      <c r="K30" s="200" t="s">
        <v>40</v>
      </c>
      <c r="L30" s="200"/>
      <c r="M30" s="200"/>
      <c r="N30" s="11" t="s">
        <v>53</v>
      </c>
      <c r="O30" s="12" t="s">
        <v>273</v>
      </c>
      <c r="P30" s="21">
        <v>8.24</v>
      </c>
      <c r="Q30" s="21">
        <v>11.59</v>
      </c>
      <c r="R30" s="21">
        <v>29.34</v>
      </c>
      <c r="S30" s="21">
        <v>254.7</v>
      </c>
    </row>
    <row r="31" spans="1:19" ht="39.75" customHeight="1" x14ac:dyDescent="0.3">
      <c r="A31" s="10">
        <v>411</v>
      </c>
      <c r="B31" s="194" t="s">
        <v>77</v>
      </c>
      <c r="C31" s="195"/>
      <c r="D31" s="196"/>
      <c r="E31" s="16" t="s">
        <v>24</v>
      </c>
      <c r="F31" s="17" t="s">
        <v>165</v>
      </c>
      <c r="G31" s="24">
        <v>6.15</v>
      </c>
      <c r="H31" s="24">
        <v>7.08</v>
      </c>
      <c r="I31" s="24">
        <v>5.47</v>
      </c>
      <c r="J31" s="24">
        <v>143.30000000000001</v>
      </c>
      <c r="K31" s="194" t="s">
        <v>77</v>
      </c>
      <c r="L31" s="195"/>
      <c r="M31" s="196"/>
      <c r="N31" s="16" t="s">
        <v>26</v>
      </c>
      <c r="O31" s="17" t="s">
        <v>165</v>
      </c>
      <c r="P31" s="24">
        <v>6.83</v>
      </c>
      <c r="Q31" s="24">
        <v>7.87</v>
      </c>
      <c r="R31" s="24">
        <v>6.08</v>
      </c>
      <c r="S31" s="24">
        <v>159.22</v>
      </c>
    </row>
    <row r="32" spans="1:19" ht="40.5" customHeight="1" x14ac:dyDescent="0.3">
      <c r="A32" s="52" t="s">
        <v>137</v>
      </c>
      <c r="B32" s="179" t="s">
        <v>27</v>
      </c>
      <c r="C32" s="179"/>
      <c r="D32" s="179"/>
      <c r="E32" s="22" t="s">
        <v>23</v>
      </c>
      <c r="F32" s="23" t="s">
        <v>138</v>
      </c>
      <c r="G32" s="53">
        <v>0.1</v>
      </c>
      <c r="H32" s="53">
        <v>0</v>
      </c>
      <c r="I32" s="53">
        <v>15.2</v>
      </c>
      <c r="J32" s="53">
        <v>61</v>
      </c>
      <c r="K32" s="179" t="s">
        <v>31</v>
      </c>
      <c r="L32" s="179"/>
      <c r="M32" s="179"/>
      <c r="N32" s="22" t="s">
        <v>23</v>
      </c>
      <c r="O32" s="23" t="s">
        <v>56</v>
      </c>
      <c r="P32" s="53">
        <v>0.1</v>
      </c>
      <c r="Q32" s="53">
        <v>0</v>
      </c>
      <c r="R32" s="53">
        <v>15</v>
      </c>
      <c r="S32" s="53">
        <v>60</v>
      </c>
    </row>
    <row r="33" spans="1:19" ht="36" customHeight="1" x14ac:dyDescent="0.3">
      <c r="A33" s="10">
        <v>108</v>
      </c>
      <c r="B33" s="180" t="s">
        <v>21</v>
      </c>
      <c r="C33" s="181"/>
      <c r="D33" s="182"/>
      <c r="E33" s="11" t="s">
        <v>39</v>
      </c>
      <c r="F33" s="12" t="s">
        <v>56</v>
      </c>
      <c r="G33" s="31">
        <v>3.04</v>
      </c>
      <c r="H33" s="31">
        <v>0.32</v>
      </c>
      <c r="I33" s="31">
        <v>19.68</v>
      </c>
      <c r="J33" s="31">
        <v>94</v>
      </c>
      <c r="K33" s="180" t="s">
        <v>21</v>
      </c>
      <c r="L33" s="181"/>
      <c r="M33" s="182"/>
      <c r="N33" s="11" t="s">
        <v>64</v>
      </c>
      <c r="O33" s="12" t="s">
        <v>52</v>
      </c>
      <c r="P33" s="31">
        <v>3.8</v>
      </c>
      <c r="Q33" s="31">
        <v>0.4</v>
      </c>
      <c r="R33" s="31">
        <v>24.6</v>
      </c>
      <c r="S33" s="31">
        <v>117.5</v>
      </c>
    </row>
    <row r="34" spans="1:19" ht="33.75" customHeight="1" x14ac:dyDescent="0.3">
      <c r="A34" s="10">
        <v>109</v>
      </c>
      <c r="B34" s="180" t="s">
        <v>71</v>
      </c>
      <c r="C34" s="181"/>
      <c r="D34" s="182"/>
      <c r="E34" s="11" t="s">
        <v>66</v>
      </c>
      <c r="F34" s="12" t="s">
        <v>152</v>
      </c>
      <c r="G34" s="26">
        <v>1.32</v>
      </c>
      <c r="H34" s="31">
        <v>0.24</v>
      </c>
      <c r="I34" s="31">
        <v>6.68</v>
      </c>
      <c r="J34" s="31">
        <v>34.799999999999997</v>
      </c>
      <c r="K34" s="180" t="s">
        <v>71</v>
      </c>
      <c r="L34" s="181"/>
      <c r="M34" s="182"/>
      <c r="N34" s="11" t="s">
        <v>51</v>
      </c>
      <c r="O34" s="12" t="s">
        <v>52</v>
      </c>
      <c r="P34" s="26">
        <v>1.98</v>
      </c>
      <c r="Q34" s="31">
        <v>0.36</v>
      </c>
      <c r="R34" s="31">
        <v>10.02</v>
      </c>
      <c r="S34" s="31">
        <v>52.2</v>
      </c>
    </row>
    <row r="35" spans="1:19" ht="18.75" customHeight="1" x14ac:dyDescent="0.35">
      <c r="A35" s="188" t="s">
        <v>14</v>
      </c>
      <c r="B35" s="189"/>
      <c r="C35" s="189"/>
      <c r="D35" s="190"/>
      <c r="E35" s="144">
        <f t="shared" ref="E35:J35" si="6">E29+E30+E31+E32+E33+E34</f>
        <v>560</v>
      </c>
      <c r="F35" s="39">
        <f t="shared" si="6"/>
        <v>64.260000000000005</v>
      </c>
      <c r="G35" s="33">
        <f t="shared" si="6"/>
        <v>18.5</v>
      </c>
      <c r="H35" s="33">
        <f t="shared" si="6"/>
        <v>20.48</v>
      </c>
      <c r="I35" s="33">
        <f t="shared" si="6"/>
        <v>78</v>
      </c>
      <c r="J35" s="33">
        <f t="shared" si="6"/>
        <v>610</v>
      </c>
      <c r="K35" s="188" t="s">
        <v>14</v>
      </c>
      <c r="L35" s="189"/>
      <c r="M35" s="190"/>
      <c r="N35" s="144">
        <f t="shared" ref="N35:S35" si="7">N29+N30+N31+N32+N33+N34</f>
        <v>660</v>
      </c>
      <c r="O35" s="39">
        <f t="shared" si="7"/>
        <v>49.45</v>
      </c>
      <c r="P35" s="27">
        <f t="shared" si="7"/>
        <v>22.650000000000002</v>
      </c>
      <c r="Q35" s="27">
        <f t="shared" si="7"/>
        <v>25.52</v>
      </c>
      <c r="R35" s="27">
        <f t="shared" si="7"/>
        <v>95.91</v>
      </c>
      <c r="S35" s="27">
        <f t="shared" si="7"/>
        <v>751.37</v>
      </c>
    </row>
    <row r="36" spans="1:19" ht="18.75" customHeight="1" x14ac:dyDescent="0.3">
      <c r="A36" s="201" t="s">
        <v>18</v>
      </c>
      <c r="B36" s="202"/>
      <c r="C36" s="202"/>
      <c r="D36" s="202"/>
      <c r="E36" s="202"/>
      <c r="F36" s="202"/>
      <c r="G36" s="202"/>
      <c r="H36" s="202"/>
      <c r="I36" s="202"/>
      <c r="J36" s="203"/>
      <c r="K36" s="188" t="s">
        <v>18</v>
      </c>
      <c r="L36" s="189"/>
      <c r="M36" s="189"/>
      <c r="N36" s="189"/>
      <c r="O36" s="189"/>
      <c r="P36" s="189"/>
      <c r="Q36" s="189"/>
      <c r="R36" s="189"/>
      <c r="S36" s="189"/>
    </row>
    <row r="37" spans="1:19" ht="35.25" customHeight="1" x14ac:dyDescent="0.3">
      <c r="A37" s="10" t="s">
        <v>89</v>
      </c>
      <c r="B37" s="180" t="s">
        <v>90</v>
      </c>
      <c r="C37" s="181"/>
      <c r="D37" s="182"/>
      <c r="E37" s="11" t="s">
        <v>98</v>
      </c>
      <c r="F37" s="12" t="s">
        <v>52</v>
      </c>
      <c r="G37" s="31">
        <v>4.1900000000000004</v>
      </c>
      <c r="H37" s="31">
        <v>4.03</v>
      </c>
      <c r="I37" s="31">
        <v>14.05</v>
      </c>
      <c r="J37" s="31">
        <v>45.5</v>
      </c>
      <c r="K37" s="180" t="s">
        <v>90</v>
      </c>
      <c r="L37" s="181"/>
      <c r="M37" s="182"/>
      <c r="N37" s="11" t="s">
        <v>98</v>
      </c>
      <c r="O37" s="12" t="s">
        <v>52</v>
      </c>
      <c r="P37" s="31">
        <v>4.1900000000000004</v>
      </c>
      <c r="Q37" s="31">
        <v>4.03</v>
      </c>
      <c r="R37" s="31">
        <v>14.05</v>
      </c>
      <c r="S37" s="31">
        <v>45.5</v>
      </c>
    </row>
    <row r="38" spans="1:19" ht="33.75" customHeight="1" x14ac:dyDescent="0.3">
      <c r="A38" s="10">
        <v>517</v>
      </c>
      <c r="B38" s="194" t="s">
        <v>87</v>
      </c>
      <c r="C38" s="195"/>
      <c r="D38" s="196"/>
      <c r="E38" s="16" t="s">
        <v>23</v>
      </c>
      <c r="F38" s="17" t="s">
        <v>52</v>
      </c>
      <c r="G38" s="24">
        <v>10</v>
      </c>
      <c r="H38" s="24">
        <v>6.4</v>
      </c>
      <c r="I38" s="24">
        <v>17</v>
      </c>
      <c r="J38" s="24">
        <v>174</v>
      </c>
      <c r="K38" s="194" t="s">
        <v>87</v>
      </c>
      <c r="L38" s="195"/>
      <c r="M38" s="196"/>
      <c r="N38" s="16" t="s">
        <v>23</v>
      </c>
      <c r="O38" s="17" t="s">
        <v>52</v>
      </c>
      <c r="P38" s="24">
        <v>10</v>
      </c>
      <c r="Q38" s="24">
        <v>6.4</v>
      </c>
      <c r="R38" s="24">
        <v>17</v>
      </c>
      <c r="S38" s="24">
        <v>174</v>
      </c>
    </row>
    <row r="39" spans="1:19" ht="25.5" customHeight="1" x14ac:dyDescent="0.35">
      <c r="A39" s="188" t="s">
        <v>14</v>
      </c>
      <c r="B39" s="189"/>
      <c r="C39" s="189"/>
      <c r="D39" s="190"/>
      <c r="E39" s="144">
        <f t="shared" ref="E39:J39" si="8">E37+E38</f>
        <v>245</v>
      </c>
      <c r="F39" s="40">
        <f t="shared" si="8"/>
        <v>0</v>
      </c>
      <c r="G39" s="46">
        <f t="shared" si="8"/>
        <v>14.190000000000001</v>
      </c>
      <c r="H39" s="46">
        <f t="shared" si="8"/>
        <v>10.43</v>
      </c>
      <c r="I39" s="46">
        <f t="shared" si="8"/>
        <v>31.05</v>
      </c>
      <c r="J39" s="46">
        <f t="shared" si="8"/>
        <v>219.5</v>
      </c>
      <c r="K39" s="188" t="s">
        <v>14</v>
      </c>
      <c r="L39" s="189"/>
      <c r="M39" s="190"/>
      <c r="N39" s="144">
        <f t="shared" ref="N39:S39" si="9">N37+N38</f>
        <v>245</v>
      </c>
      <c r="O39" s="40">
        <v>0</v>
      </c>
      <c r="P39" s="27">
        <f t="shared" si="9"/>
        <v>14.190000000000001</v>
      </c>
      <c r="Q39" s="27">
        <f t="shared" si="9"/>
        <v>10.43</v>
      </c>
      <c r="R39" s="27">
        <f t="shared" si="9"/>
        <v>31.05</v>
      </c>
      <c r="S39" s="27">
        <f t="shared" si="9"/>
        <v>219.5</v>
      </c>
    </row>
    <row r="40" spans="1:19" ht="23.25" x14ac:dyDescent="0.35">
      <c r="A40" s="197" t="s">
        <v>14</v>
      </c>
      <c r="B40" s="198"/>
      <c r="C40" s="198"/>
      <c r="D40" s="199"/>
      <c r="E40" s="9">
        <f>E11+E15+E27+E35+E39</f>
        <v>2160</v>
      </c>
      <c r="F40" s="35">
        <f>F11+F15+F27+F35+F39</f>
        <v>183.84000000000003</v>
      </c>
      <c r="G40" s="9"/>
      <c r="H40" s="9"/>
      <c r="I40" s="9"/>
      <c r="J40" s="9"/>
      <c r="K40" s="197" t="s">
        <v>14</v>
      </c>
      <c r="L40" s="198"/>
      <c r="M40" s="199"/>
      <c r="N40" s="9">
        <f>N11+N15+N27+N35+N39</f>
        <v>2360</v>
      </c>
      <c r="O40" s="35">
        <f>O11+O15+O27+O35+O39</f>
        <v>183.83000000000004</v>
      </c>
      <c r="P40" s="9"/>
      <c r="Q40" s="9"/>
      <c r="R40" s="9"/>
      <c r="S40" s="9"/>
    </row>
    <row r="41" spans="1:19" ht="18.75" x14ac:dyDescent="0.3">
      <c r="F41" s="41" t="s">
        <v>34</v>
      </c>
      <c r="G41" s="41"/>
      <c r="H41" s="41"/>
      <c r="I41" s="41"/>
      <c r="J41" s="42"/>
      <c r="K41" s="3"/>
    </row>
  </sheetData>
  <mergeCells count="79">
    <mergeCell ref="B20:D20"/>
    <mergeCell ref="K20:M20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B26:D26"/>
    <mergeCell ref="K26:M26"/>
    <mergeCell ref="A27:D27"/>
    <mergeCell ref="K27:M27"/>
    <mergeCell ref="A28:J28"/>
    <mergeCell ref="K28:S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B34:D34"/>
    <mergeCell ref="A35:D35"/>
    <mergeCell ref="K35:M35"/>
    <mergeCell ref="K34:M34"/>
    <mergeCell ref="A39:D39"/>
    <mergeCell ref="K39:M39"/>
    <mergeCell ref="A40:D40"/>
    <mergeCell ref="K40:M40"/>
    <mergeCell ref="A36:J36"/>
    <mergeCell ref="K36:S36"/>
    <mergeCell ref="B37:D37"/>
    <mergeCell ref="K37:M37"/>
    <mergeCell ref="B38:D38"/>
    <mergeCell ref="K38:M38"/>
  </mergeCells>
  <pageMargins left="0" right="0" top="0" bottom="0" header="0.31496062992125984" footer="0.31496062992125984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16" workbookViewId="0">
      <selection activeCell="G18" sqref="G18"/>
    </sheetView>
  </sheetViews>
  <sheetFormatPr defaultRowHeight="15" x14ac:dyDescent="0.25"/>
  <cols>
    <col min="4" max="4" width="13.5703125" customWidth="1"/>
    <col min="5" max="5" width="10.7109375" customWidth="1"/>
    <col min="6" max="6" width="11.5703125" customWidth="1"/>
    <col min="10" max="10" width="10.85546875" customWidth="1"/>
    <col min="13" max="13" width="12.28515625" customWidth="1"/>
    <col min="14" max="14" width="11.5703125" customWidth="1"/>
    <col min="15" max="15" width="11.140625" customWidth="1"/>
    <col min="19" max="19" width="10.71093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87"/>
      <c r="M2" s="87"/>
      <c r="N2" s="87"/>
      <c r="O2" s="88"/>
      <c r="P2" s="87" t="s">
        <v>32</v>
      </c>
      <c r="Q2" s="87"/>
      <c r="R2" s="87"/>
      <c r="S2" s="88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226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9" t="s">
        <v>5</v>
      </c>
      <c r="C6" s="220"/>
      <c r="D6" s="221"/>
      <c r="E6" s="150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9" t="s">
        <v>37</v>
      </c>
      <c r="L6" s="220"/>
      <c r="M6" s="221"/>
      <c r="N6" s="150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6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7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29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7.7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1.75" customHeight="1" x14ac:dyDescent="0.35">
      <c r="A11" s="188" t="s">
        <v>14</v>
      </c>
      <c r="B11" s="189"/>
      <c r="C11" s="189"/>
      <c r="D11" s="190"/>
      <c r="E11" s="151">
        <f t="shared" ref="E11:J11" si="0">E8+E9+E10</f>
        <v>375</v>
      </c>
      <c r="F11" s="151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51">
        <f t="shared" ref="N11:S11" si="1">N8+N9+N10</f>
        <v>405</v>
      </c>
      <c r="O11" s="151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18.75" customHeight="1" x14ac:dyDescent="0.3">
      <c r="A12" s="201"/>
      <c r="B12" s="202"/>
      <c r="C12" s="202"/>
      <c r="D12" s="202"/>
      <c r="E12" s="202"/>
      <c r="F12" s="202"/>
      <c r="G12" s="202"/>
      <c r="H12" s="202"/>
      <c r="I12" s="202"/>
      <c r="J12" s="203"/>
      <c r="K12" s="188"/>
      <c r="L12" s="189"/>
      <c r="M12" s="189"/>
      <c r="N12" s="189"/>
      <c r="O12" s="189"/>
      <c r="P12" s="189"/>
      <c r="Q12" s="189"/>
      <c r="R12" s="189"/>
      <c r="S12" s="190"/>
    </row>
    <row r="13" spans="1:19" ht="15.75" customHeight="1" x14ac:dyDescent="0.3">
      <c r="A13" s="13"/>
      <c r="B13" s="180"/>
      <c r="C13" s="181"/>
      <c r="D13" s="182"/>
      <c r="E13" s="11"/>
      <c r="F13" s="12"/>
      <c r="G13" s="45"/>
      <c r="H13" s="45"/>
      <c r="I13" s="45"/>
      <c r="J13" s="45"/>
      <c r="K13" s="180"/>
      <c r="L13" s="181"/>
      <c r="M13" s="182"/>
      <c r="N13" s="11"/>
      <c r="O13" s="12"/>
      <c r="P13" s="45"/>
      <c r="Q13" s="45"/>
      <c r="R13" s="45"/>
      <c r="S13" s="45"/>
    </row>
    <row r="14" spans="1:19" ht="18" customHeight="1" x14ac:dyDescent="0.3">
      <c r="A14" s="15"/>
      <c r="B14" s="194"/>
      <c r="C14" s="195"/>
      <c r="D14" s="196"/>
      <c r="E14" s="16"/>
      <c r="F14" s="17"/>
      <c r="G14" s="24"/>
      <c r="H14" s="24"/>
      <c r="I14" s="24"/>
      <c r="J14" s="24"/>
      <c r="K14" s="194"/>
      <c r="L14" s="195"/>
      <c r="M14" s="196"/>
      <c r="N14" s="16"/>
      <c r="O14" s="17"/>
      <c r="P14" s="24"/>
      <c r="Q14" s="24"/>
      <c r="R14" s="24"/>
      <c r="S14" s="24"/>
    </row>
    <row r="15" spans="1:19" ht="27" customHeight="1" x14ac:dyDescent="0.35">
      <c r="A15" s="188" t="s">
        <v>14</v>
      </c>
      <c r="B15" s="189"/>
      <c r="C15" s="189"/>
      <c r="D15" s="190"/>
      <c r="E15" s="151">
        <f t="shared" ref="E15:J15" si="2">E13+E14</f>
        <v>0</v>
      </c>
      <c r="F15" s="36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188" t="s">
        <v>14</v>
      </c>
      <c r="L15" s="189"/>
      <c r="M15" s="190"/>
      <c r="N15" s="151">
        <f t="shared" ref="N15:S15" si="3">N13+N14</f>
        <v>0</v>
      </c>
      <c r="O15" s="36">
        <f t="shared" si="3"/>
        <v>0</v>
      </c>
      <c r="P15" s="27">
        <f t="shared" si="3"/>
        <v>0</v>
      </c>
      <c r="Q15" s="27">
        <f t="shared" si="3"/>
        <v>0</v>
      </c>
      <c r="R15" s="27">
        <f t="shared" si="3"/>
        <v>0</v>
      </c>
      <c r="S15" s="27">
        <f t="shared" si="3"/>
        <v>0</v>
      </c>
    </row>
    <row r="16" spans="1:19" ht="38.25" customHeight="1" x14ac:dyDescent="0.3">
      <c r="A16" s="201" t="s">
        <v>15</v>
      </c>
      <c r="B16" s="202"/>
      <c r="C16" s="202"/>
      <c r="D16" s="202"/>
      <c r="E16" s="202"/>
      <c r="F16" s="202"/>
      <c r="G16" s="202"/>
      <c r="H16" s="202"/>
      <c r="I16" s="202"/>
      <c r="J16" s="203"/>
      <c r="K16" s="188" t="s">
        <v>15</v>
      </c>
      <c r="L16" s="189"/>
      <c r="M16" s="189"/>
      <c r="N16" s="189"/>
      <c r="O16" s="189"/>
      <c r="P16" s="189"/>
      <c r="Q16" s="189"/>
      <c r="R16" s="189"/>
      <c r="S16" s="190"/>
    </row>
    <row r="17" spans="1:19" ht="53.25" customHeight="1" x14ac:dyDescent="0.3">
      <c r="A17" s="19" t="s">
        <v>83</v>
      </c>
      <c r="B17" s="200" t="s">
        <v>106</v>
      </c>
      <c r="C17" s="200"/>
      <c r="D17" s="200"/>
      <c r="E17" s="11" t="s">
        <v>53</v>
      </c>
      <c r="F17" s="12" t="s">
        <v>107</v>
      </c>
      <c r="G17" s="21">
        <v>12.2</v>
      </c>
      <c r="H17" s="21">
        <v>16.39</v>
      </c>
      <c r="I17" s="21">
        <v>16.23</v>
      </c>
      <c r="J17" s="21">
        <v>306.8</v>
      </c>
      <c r="K17" s="200" t="s">
        <v>106</v>
      </c>
      <c r="L17" s="200"/>
      <c r="M17" s="200"/>
      <c r="N17" s="11" t="s">
        <v>109</v>
      </c>
      <c r="O17" s="12" t="s">
        <v>108</v>
      </c>
      <c r="P17" s="21">
        <v>16.27</v>
      </c>
      <c r="Q17" s="21">
        <v>21.85</v>
      </c>
      <c r="R17" s="21">
        <v>21.64</v>
      </c>
      <c r="S17" s="21">
        <v>409.07</v>
      </c>
    </row>
    <row r="18" spans="1:19" ht="47.25" customHeight="1" x14ac:dyDescent="0.3">
      <c r="A18" s="10">
        <v>493</v>
      </c>
      <c r="B18" s="194" t="s">
        <v>31</v>
      </c>
      <c r="C18" s="195"/>
      <c r="D18" s="196"/>
      <c r="E18" s="16" t="s">
        <v>23</v>
      </c>
      <c r="F18" s="17" t="s">
        <v>56</v>
      </c>
      <c r="G18" s="24">
        <v>0.1</v>
      </c>
      <c r="H18" s="24">
        <v>0</v>
      </c>
      <c r="I18" s="24">
        <v>15</v>
      </c>
      <c r="J18" s="24">
        <v>60</v>
      </c>
      <c r="K18" s="194" t="s">
        <v>31</v>
      </c>
      <c r="L18" s="195"/>
      <c r="M18" s="196"/>
      <c r="N18" s="16" t="s">
        <v>23</v>
      </c>
      <c r="O18" s="17" t="s">
        <v>56</v>
      </c>
      <c r="P18" s="24">
        <v>0.1</v>
      </c>
      <c r="Q18" s="24">
        <v>0</v>
      </c>
      <c r="R18" s="24">
        <v>15</v>
      </c>
      <c r="S18" s="24">
        <v>60</v>
      </c>
    </row>
    <row r="19" spans="1:19" ht="44.25" customHeight="1" x14ac:dyDescent="0.3">
      <c r="A19" s="10">
        <v>112</v>
      </c>
      <c r="B19" s="180" t="s">
        <v>224</v>
      </c>
      <c r="C19" s="181"/>
      <c r="D19" s="182"/>
      <c r="E19" s="11" t="s">
        <v>26</v>
      </c>
      <c r="F19" s="12" t="s">
        <v>225</v>
      </c>
      <c r="G19" s="26">
        <v>0.35</v>
      </c>
      <c r="H19" s="31">
        <v>0.3</v>
      </c>
      <c r="I19" s="31">
        <v>10.3</v>
      </c>
      <c r="J19" s="31">
        <v>41.23</v>
      </c>
      <c r="K19" s="180" t="s">
        <v>224</v>
      </c>
      <c r="L19" s="181"/>
      <c r="M19" s="182"/>
      <c r="N19" s="11" t="s">
        <v>26</v>
      </c>
      <c r="O19" s="12" t="s">
        <v>225</v>
      </c>
      <c r="P19" s="26">
        <v>0.35</v>
      </c>
      <c r="Q19" s="31">
        <v>0.3</v>
      </c>
      <c r="R19" s="31">
        <v>10.3</v>
      </c>
      <c r="S19" s="31">
        <v>41.23</v>
      </c>
    </row>
    <row r="20" spans="1:19" ht="45" customHeight="1" x14ac:dyDescent="0.3">
      <c r="A20" s="10">
        <v>108</v>
      </c>
      <c r="B20" s="180" t="s">
        <v>21</v>
      </c>
      <c r="C20" s="181"/>
      <c r="D20" s="182"/>
      <c r="E20" s="11" t="s">
        <v>39</v>
      </c>
      <c r="F20" s="12" t="s">
        <v>67</v>
      </c>
      <c r="G20" s="31">
        <v>3.04</v>
      </c>
      <c r="H20" s="31">
        <v>0.32</v>
      </c>
      <c r="I20" s="31">
        <v>19.68</v>
      </c>
      <c r="J20" s="31">
        <v>94</v>
      </c>
      <c r="K20" s="180" t="s">
        <v>21</v>
      </c>
      <c r="L20" s="181"/>
      <c r="M20" s="182"/>
      <c r="N20" s="11" t="s">
        <v>64</v>
      </c>
      <c r="O20" s="12" t="s">
        <v>100</v>
      </c>
      <c r="P20" s="31">
        <v>3.8</v>
      </c>
      <c r="Q20" s="31">
        <v>0.4</v>
      </c>
      <c r="R20" s="31">
        <v>24.6</v>
      </c>
      <c r="S20" s="31">
        <v>117.5</v>
      </c>
    </row>
    <row r="21" spans="1:19" ht="39" customHeight="1" x14ac:dyDescent="0.3">
      <c r="A21" s="10">
        <v>109</v>
      </c>
      <c r="B21" s="180" t="s">
        <v>71</v>
      </c>
      <c r="C21" s="181"/>
      <c r="D21" s="182"/>
      <c r="E21" s="11" t="s">
        <v>66</v>
      </c>
      <c r="F21" s="12" t="s">
        <v>85</v>
      </c>
      <c r="G21" s="26">
        <v>1.32</v>
      </c>
      <c r="H21" s="31">
        <v>0.24</v>
      </c>
      <c r="I21" s="31">
        <v>6.68</v>
      </c>
      <c r="J21" s="31">
        <v>34.799999999999997</v>
      </c>
      <c r="K21" s="180" t="s">
        <v>71</v>
      </c>
      <c r="L21" s="181"/>
      <c r="M21" s="182"/>
      <c r="N21" s="11" t="s">
        <v>51</v>
      </c>
      <c r="O21" s="12" t="s">
        <v>161</v>
      </c>
      <c r="P21" s="26">
        <v>1.98</v>
      </c>
      <c r="Q21" s="31">
        <v>0.36</v>
      </c>
      <c r="R21" s="31">
        <v>10.02</v>
      </c>
      <c r="S21" s="31">
        <v>52.2</v>
      </c>
    </row>
    <row r="22" spans="1:19" ht="22.5" customHeight="1" x14ac:dyDescent="0.3">
      <c r="A22" s="10"/>
      <c r="B22" s="180"/>
      <c r="C22" s="181"/>
      <c r="D22" s="182"/>
      <c r="E22" s="11"/>
      <c r="F22" s="12"/>
      <c r="G22" s="31"/>
      <c r="H22" s="31"/>
      <c r="I22" s="31"/>
      <c r="J22" s="31"/>
      <c r="K22" s="180"/>
      <c r="L22" s="181"/>
      <c r="M22" s="182"/>
      <c r="N22" s="11"/>
      <c r="O22" s="12"/>
      <c r="P22" s="31"/>
      <c r="Q22" s="31"/>
      <c r="R22" s="31"/>
      <c r="S22" s="31"/>
    </row>
    <row r="23" spans="1:19" ht="18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7.25" customHeight="1" x14ac:dyDescent="0.3">
      <c r="A24" s="10"/>
      <c r="B24" s="194"/>
      <c r="C24" s="195"/>
      <c r="D24" s="196"/>
      <c r="E24" s="16"/>
      <c r="F24" s="17"/>
      <c r="G24" s="43"/>
      <c r="H24" s="43"/>
      <c r="I24" s="43"/>
      <c r="J24" s="24"/>
      <c r="K24" s="194"/>
      <c r="L24" s="195"/>
      <c r="M24" s="196"/>
      <c r="N24" s="16"/>
      <c r="O24" s="17"/>
      <c r="P24" s="43"/>
      <c r="Q24" s="43"/>
      <c r="R24" s="43"/>
      <c r="S24" s="24"/>
    </row>
    <row r="25" spans="1:19" ht="16.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51">
        <f t="shared" ref="E26:J26" si="4">E17+E18+E19+E20+E21+E22+E23+E24+E25</f>
        <v>540</v>
      </c>
      <c r="F26" s="40">
        <f t="shared" si="4"/>
        <v>91.76</v>
      </c>
      <c r="G26" s="27">
        <f t="shared" si="4"/>
        <v>17.009999999999998</v>
      </c>
      <c r="H26" s="27">
        <f t="shared" si="4"/>
        <v>17.25</v>
      </c>
      <c r="I26" s="27">
        <f t="shared" si="4"/>
        <v>67.89</v>
      </c>
      <c r="J26" s="27">
        <f t="shared" si="4"/>
        <v>536.83000000000004</v>
      </c>
      <c r="K26" s="188" t="s">
        <v>14</v>
      </c>
      <c r="L26" s="189"/>
      <c r="M26" s="190"/>
      <c r="N26" s="151">
        <f t="shared" ref="N26:S26" si="5">N17+N18+N19+N20+N21+N22+N23+N24+N25</f>
        <v>590</v>
      </c>
      <c r="O26" s="39">
        <f t="shared" si="5"/>
        <v>102.88999999999997</v>
      </c>
      <c r="P26" s="33">
        <f t="shared" si="5"/>
        <v>22.500000000000004</v>
      </c>
      <c r="Q26" s="33">
        <f t="shared" si="5"/>
        <v>22.91</v>
      </c>
      <c r="R26" s="33">
        <f t="shared" si="5"/>
        <v>81.559999999999988</v>
      </c>
      <c r="S26" s="33">
        <f t="shared" si="5"/>
        <v>680</v>
      </c>
    </row>
    <row r="27" spans="1:19" ht="18.75" customHeight="1" x14ac:dyDescent="0.3">
      <c r="A27" s="201" t="s">
        <v>38</v>
      </c>
      <c r="B27" s="202"/>
      <c r="C27" s="202"/>
      <c r="D27" s="202"/>
      <c r="E27" s="202"/>
      <c r="F27" s="202"/>
      <c r="G27" s="202"/>
      <c r="H27" s="202"/>
      <c r="I27" s="202"/>
      <c r="J27" s="203"/>
      <c r="K27" s="188" t="s">
        <v>38</v>
      </c>
      <c r="L27" s="189"/>
      <c r="M27" s="189"/>
      <c r="N27" s="189"/>
      <c r="O27" s="189"/>
      <c r="P27" s="189"/>
      <c r="Q27" s="189"/>
      <c r="R27" s="189"/>
      <c r="S27" s="190"/>
    </row>
    <row r="28" spans="1:19" ht="38.25" customHeight="1" x14ac:dyDescent="0.3">
      <c r="A28" s="10" t="s">
        <v>89</v>
      </c>
      <c r="B28" s="180" t="s">
        <v>90</v>
      </c>
      <c r="C28" s="181"/>
      <c r="D28" s="182"/>
      <c r="E28" s="11" t="s">
        <v>98</v>
      </c>
      <c r="F28" s="12" t="s">
        <v>94</v>
      </c>
      <c r="G28" s="31">
        <v>4.1900000000000004</v>
      </c>
      <c r="H28" s="31">
        <v>4.03</v>
      </c>
      <c r="I28" s="31">
        <v>14.05</v>
      </c>
      <c r="J28" s="31">
        <v>45.5</v>
      </c>
      <c r="K28" s="180" t="s">
        <v>90</v>
      </c>
      <c r="L28" s="181"/>
      <c r="M28" s="182"/>
      <c r="N28" s="11" t="s">
        <v>98</v>
      </c>
      <c r="O28" s="12" t="s">
        <v>95</v>
      </c>
      <c r="P28" s="31">
        <v>4.1900000000000004</v>
      </c>
      <c r="Q28" s="31">
        <v>4.03</v>
      </c>
      <c r="R28" s="31">
        <v>14.05</v>
      </c>
      <c r="S28" s="31">
        <v>45.5</v>
      </c>
    </row>
    <row r="29" spans="1:19" ht="46.5" customHeight="1" x14ac:dyDescent="0.3">
      <c r="A29" s="10">
        <v>517</v>
      </c>
      <c r="B29" s="194" t="s">
        <v>87</v>
      </c>
      <c r="C29" s="195"/>
      <c r="D29" s="196"/>
      <c r="E29" s="16" t="s">
        <v>23</v>
      </c>
      <c r="F29" s="17" t="s">
        <v>88</v>
      </c>
      <c r="G29" s="24">
        <v>10</v>
      </c>
      <c r="H29" s="24">
        <v>6.4</v>
      </c>
      <c r="I29" s="24">
        <v>17</v>
      </c>
      <c r="J29" s="24">
        <v>174</v>
      </c>
      <c r="K29" s="194" t="s">
        <v>87</v>
      </c>
      <c r="L29" s="195"/>
      <c r="M29" s="196"/>
      <c r="N29" s="16" t="s">
        <v>23</v>
      </c>
      <c r="O29" s="17" t="s">
        <v>88</v>
      </c>
      <c r="P29" s="24">
        <v>10</v>
      </c>
      <c r="Q29" s="24">
        <v>6.4</v>
      </c>
      <c r="R29" s="24">
        <v>17</v>
      </c>
      <c r="S29" s="24">
        <v>174</v>
      </c>
    </row>
    <row r="30" spans="1:19" ht="38.25" customHeight="1" x14ac:dyDescent="0.3">
      <c r="A30" s="10">
        <v>112</v>
      </c>
      <c r="B30" s="180" t="s">
        <v>158</v>
      </c>
      <c r="C30" s="181"/>
      <c r="D30" s="182"/>
      <c r="E30" s="11" t="s">
        <v>26</v>
      </c>
      <c r="F30" s="12" t="s">
        <v>156</v>
      </c>
      <c r="G30" s="26">
        <v>0.8</v>
      </c>
      <c r="H30" s="31">
        <v>0.2</v>
      </c>
      <c r="I30" s="31">
        <v>7.5</v>
      </c>
      <c r="J30" s="31">
        <v>38</v>
      </c>
      <c r="K30" s="180" t="s">
        <v>158</v>
      </c>
      <c r="L30" s="181"/>
      <c r="M30" s="182"/>
      <c r="N30" s="11" t="s">
        <v>26</v>
      </c>
      <c r="O30" s="12" t="s">
        <v>157</v>
      </c>
      <c r="P30" s="26">
        <v>0.8</v>
      </c>
      <c r="Q30" s="31">
        <v>0.2</v>
      </c>
      <c r="R30" s="31">
        <v>7.5</v>
      </c>
      <c r="S30" s="31">
        <v>38</v>
      </c>
    </row>
    <row r="31" spans="1:19" ht="23.25" customHeight="1" x14ac:dyDescent="0.3">
      <c r="A31" s="13"/>
      <c r="B31" s="180"/>
      <c r="C31" s="181"/>
      <c r="D31" s="182"/>
      <c r="E31" s="11"/>
      <c r="F31" s="12"/>
      <c r="G31" s="31"/>
      <c r="H31" s="31"/>
      <c r="I31" s="31"/>
      <c r="J31" s="31"/>
      <c r="K31" s="180"/>
      <c r="L31" s="181"/>
      <c r="M31" s="182"/>
      <c r="N31" s="11"/>
      <c r="O31" s="12"/>
      <c r="P31" s="31"/>
      <c r="Q31" s="31"/>
      <c r="R31" s="31"/>
      <c r="S31" s="31"/>
    </row>
    <row r="32" spans="1:19" ht="16.5" customHeight="1" x14ac:dyDescent="0.3">
      <c r="A32" s="10"/>
      <c r="B32" s="180"/>
      <c r="C32" s="181"/>
      <c r="D32" s="182"/>
      <c r="E32" s="11"/>
      <c r="F32" s="12"/>
      <c r="G32" s="26"/>
      <c r="H32" s="31"/>
      <c r="I32" s="31"/>
      <c r="J32" s="31"/>
      <c r="K32" s="180"/>
      <c r="L32" s="181"/>
      <c r="M32" s="182"/>
      <c r="N32" s="11"/>
      <c r="O32" s="12"/>
      <c r="P32" s="26"/>
      <c r="Q32" s="31"/>
      <c r="R32" s="31"/>
      <c r="S32" s="31"/>
    </row>
    <row r="33" spans="1:19" ht="18.75" customHeight="1" x14ac:dyDescent="0.25">
      <c r="A33" s="7"/>
      <c r="B33" s="191"/>
      <c r="C33" s="192"/>
      <c r="D33" s="193"/>
      <c r="E33" s="7"/>
      <c r="F33" s="7"/>
      <c r="G33" s="32"/>
      <c r="H33" s="32"/>
      <c r="I33" s="32"/>
      <c r="J33" s="32"/>
      <c r="K33" s="191"/>
      <c r="L33" s="192"/>
      <c r="M33" s="192"/>
      <c r="N33" s="193"/>
      <c r="O33" s="7"/>
      <c r="P33" s="28"/>
      <c r="Q33" s="28"/>
      <c r="R33" s="28"/>
      <c r="S33" s="28"/>
    </row>
    <row r="34" spans="1:19" ht="18.75" customHeight="1" x14ac:dyDescent="0.35">
      <c r="A34" s="188" t="s">
        <v>14</v>
      </c>
      <c r="B34" s="189"/>
      <c r="C34" s="189"/>
      <c r="D34" s="190"/>
      <c r="E34" s="173">
        <f t="shared" ref="E34:J34" si="6">E28+E29+E30+E31+E32+E33</f>
        <v>345</v>
      </c>
      <c r="F34" s="36">
        <f t="shared" si="6"/>
        <v>64.25</v>
      </c>
      <c r="G34" s="33">
        <f t="shared" si="6"/>
        <v>14.990000000000002</v>
      </c>
      <c r="H34" s="33">
        <f t="shared" si="6"/>
        <v>10.629999999999999</v>
      </c>
      <c r="I34" s="33">
        <f t="shared" si="6"/>
        <v>38.549999999999997</v>
      </c>
      <c r="J34" s="33">
        <f t="shared" si="6"/>
        <v>257.5</v>
      </c>
      <c r="K34" s="188" t="s">
        <v>14</v>
      </c>
      <c r="L34" s="189"/>
      <c r="M34" s="190"/>
      <c r="N34" s="173">
        <f t="shared" ref="N34:S34" si="7">N28+N29+N30+N31+N32+N33</f>
        <v>345</v>
      </c>
      <c r="O34" s="173">
        <f t="shared" si="7"/>
        <v>49.23</v>
      </c>
      <c r="P34" s="27">
        <f t="shared" si="7"/>
        <v>14.990000000000002</v>
      </c>
      <c r="Q34" s="27">
        <f t="shared" si="7"/>
        <v>10.629999999999999</v>
      </c>
      <c r="R34" s="27">
        <f t="shared" si="7"/>
        <v>38.549999999999997</v>
      </c>
      <c r="S34" s="27">
        <f t="shared" si="7"/>
        <v>257.5</v>
      </c>
    </row>
    <row r="35" spans="1:19" ht="18.75" customHeight="1" x14ac:dyDescent="0.3">
      <c r="A35" s="201"/>
      <c r="B35" s="202"/>
      <c r="C35" s="202"/>
      <c r="D35" s="202"/>
      <c r="E35" s="202"/>
      <c r="F35" s="202"/>
      <c r="G35" s="202"/>
      <c r="H35" s="202"/>
      <c r="I35" s="202"/>
      <c r="J35" s="203"/>
      <c r="K35" s="188"/>
      <c r="L35" s="189"/>
      <c r="M35" s="189"/>
      <c r="N35" s="189"/>
      <c r="O35" s="189"/>
      <c r="P35" s="189"/>
      <c r="Q35" s="189"/>
      <c r="R35" s="189"/>
      <c r="S35" s="189"/>
    </row>
    <row r="36" spans="1:19" ht="11.25" customHeight="1" x14ac:dyDescent="0.3">
      <c r="A36" s="10"/>
      <c r="B36" s="194"/>
      <c r="C36" s="195"/>
      <c r="D36" s="196"/>
      <c r="E36" s="16"/>
      <c r="F36" s="17"/>
      <c r="G36" s="24"/>
      <c r="H36" s="24"/>
      <c r="I36" s="24"/>
      <c r="J36" s="24"/>
      <c r="K36" s="194"/>
      <c r="L36" s="195"/>
      <c r="M36" s="196"/>
      <c r="N36" s="16"/>
      <c r="O36" s="17"/>
      <c r="P36" s="24"/>
      <c r="Q36" s="24"/>
      <c r="R36" s="24"/>
      <c r="S36" s="24"/>
    </row>
    <row r="37" spans="1:19" ht="11.25" customHeight="1" x14ac:dyDescent="0.3">
      <c r="A37" s="10"/>
      <c r="B37" s="180"/>
      <c r="C37" s="181"/>
      <c r="D37" s="182"/>
      <c r="E37" s="11"/>
      <c r="F37" s="12"/>
      <c r="G37" s="31"/>
      <c r="H37" s="31"/>
      <c r="I37" s="31"/>
      <c r="J37" s="31"/>
      <c r="K37" s="180"/>
      <c r="L37" s="181"/>
      <c r="M37" s="182"/>
      <c r="N37" s="11"/>
      <c r="O37" s="12"/>
      <c r="P37" s="31"/>
      <c r="Q37" s="31"/>
      <c r="R37" s="31"/>
      <c r="S37" s="31"/>
    </row>
    <row r="38" spans="1:19" ht="19.5" x14ac:dyDescent="0.35">
      <c r="A38" s="188" t="s">
        <v>14</v>
      </c>
      <c r="B38" s="189"/>
      <c r="C38" s="189"/>
      <c r="D38" s="190"/>
      <c r="E38" s="151">
        <f t="shared" ref="E38:J38" si="8">E36+E37</f>
        <v>0</v>
      </c>
      <c r="F38" s="51">
        <f t="shared" si="8"/>
        <v>0</v>
      </c>
      <c r="G38" s="46">
        <f t="shared" si="8"/>
        <v>0</v>
      </c>
      <c r="H38" s="46">
        <f t="shared" si="8"/>
        <v>0</v>
      </c>
      <c r="I38" s="46">
        <f t="shared" si="8"/>
        <v>0</v>
      </c>
      <c r="J38" s="46">
        <f t="shared" si="8"/>
        <v>0</v>
      </c>
      <c r="K38" s="188" t="s">
        <v>14</v>
      </c>
      <c r="L38" s="189"/>
      <c r="M38" s="190"/>
      <c r="N38" s="151">
        <f t="shared" ref="N38:S38" si="9">N36+N37</f>
        <v>0</v>
      </c>
      <c r="O38" s="40">
        <f t="shared" si="9"/>
        <v>0</v>
      </c>
      <c r="P38" s="27">
        <f t="shared" si="9"/>
        <v>0</v>
      </c>
      <c r="Q38" s="27">
        <f t="shared" si="9"/>
        <v>0</v>
      </c>
      <c r="R38" s="27">
        <f t="shared" si="9"/>
        <v>0</v>
      </c>
      <c r="S38" s="27">
        <f t="shared" si="9"/>
        <v>0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1260</v>
      </c>
      <c r="F39" s="35">
        <f>F11+F15+F26+F34+F38</f>
        <v>183.83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1340</v>
      </c>
      <c r="O39" s="35">
        <f>O11+O15+O26+O34+O38</f>
        <v>183.82999999999996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A34:D34"/>
    <mergeCell ref="K34:M34"/>
    <mergeCell ref="K33:N33"/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</mergeCells>
  <pageMargins left="0.70866141732283472" right="0.70866141732283472" top="0" bottom="0" header="0.31496062992125984" footer="0.31496062992125984"/>
  <pageSetup paperSize="9" scale="5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24" workbookViewId="0">
      <selection activeCell="B31" sqref="B31:D31"/>
    </sheetView>
  </sheetViews>
  <sheetFormatPr defaultRowHeight="15" x14ac:dyDescent="0.25"/>
  <cols>
    <col min="4" max="4" width="11.42578125" customWidth="1"/>
    <col min="6" max="6" width="11" customWidth="1"/>
    <col min="10" max="10" width="10.5703125" customWidth="1"/>
    <col min="13" max="13" width="10.5703125" customWidth="1"/>
    <col min="15" max="15" width="11.85546875" customWidth="1"/>
    <col min="19" max="19" width="12.1406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29"/>
      <c r="M2" s="129"/>
      <c r="N2" s="129"/>
      <c r="O2" s="130"/>
      <c r="P2" s="129" t="s">
        <v>32</v>
      </c>
      <c r="Q2" s="129"/>
      <c r="R2" s="129"/>
      <c r="S2" s="130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227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x14ac:dyDescent="0.25">
      <c r="A6" s="4" t="s">
        <v>4</v>
      </c>
      <c r="B6" s="213" t="s">
        <v>5</v>
      </c>
      <c r="C6" s="214"/>
      <c r="D6" s="215"/>
      <c r="E6" s="128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28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18.75" customHeight="1" x14ac:dyDescent="0.3">
      <c r="A8" s="19"/>
      <c r="B8" s="200"/>
      <c r="C8" s="200"/>
      <c r="D8" s="200"/>
      <c r="E8" s="11"/>
      <c r="F8" s="12"/>
      <c r="G8" s="21"/>
      <c r="H8" s="21"/>
      <c r="I8" s="21"/>
      <c r="J8" s="21"/>
      <c r="K8" s="200"/>
      <c r="L8" s="200"/>
      <c r="M8" s="200"/>
      <c r="N8" s="11"/>
      <c r="O8" s="12"/>
      <c r="P8" s="21"/>
      <c r="Q8" s="21"/>
      <c r="R8" s="21"/>
      <c r="S8" s="21"/>
    </row>
    <row r="9" spans="1:19" ht="19.5" customHeight="1" x14ac:dyDescent="0.3">
      <c r="A9" s="13"/>
      <c r="B9" s="216"/>
      <c r="C9" s="217"/>
      <c r="D9" s="218"/>
      <c r="E9" s="14"/>
      <c r="F9" s="54"/>
      <c r="G9" s="45"/>
      <c r="H9" s="45"/>
      <c r="I9" s="45"/>
      <c r="J9" s="45"/>
      <c r="K9" s="216"/>
      <c r="L9" s="217"/>
      <c r="M9" s="218"/>
      <c r="N9" s="14"/>
      <c r="O9" s="54"/>
      <c r="P9" s="45"/>
      <c r="Q9" s="45"/>
      <c r="R9" s="45"/>
      <c r="S9" s="45"/>
    </row>
    <row r="10" spans="1:19" ht="21" customHeight="1" x14ac:dyDescent="0.3">
      <c r="A10" s="10"/>
      <c r="B10" s="180"/>
      <c r="C10" s="181"/>
      <c r="D10" s="182"/>
      <c r="E10" s="11"/>
      <c r="F10" s="12"/>
      <c r="G10" s="26"/>
      <c r="H10" s="26"/>
      <c r="I10" s="26"/>
      <c r="J10" s="26"/>
      <c r="K10" s="180"/>
      <c r="L10" s="181"/>
      <c r="M10" s="182"/>
      <c r="N10" s="11"/>
      <c r="O10" s="61"/>
      <c r="P10" s="26"/>
      <c r="Q10" s="26"/>
      <c r="R10" s="26"/>
      <c r="S10" s="26"/>
    </row>
    <row r="11" spans="1:19" ht="19.5" x14ac:dyDescent="0.35">
      <c r="A11" s="188" t="s">
        <v>14</v>
      </c>
      <c r="B11" s="189"/>
      <c r="C11" s="189"/>
      <c r="D11" s="190"/>
      <c r="E11" s="140">
        <f t="shared" ref="E11:J11" si="0">E8+E9+E10</f>
        <v>0</v>
      </c>
      <c r="F11" s="140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188" t="s">
        <v>14</v>
      </c>
      <c r="L11" s="189"/>
      <c r="M11" s="190"/>
      <c r="N11" s="140">
        <f t="shared" ref="N11:S11" si="1">N8+N9+N10</f>
        <v>0</v>
      </c>
      <c r="O11" s="140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7.7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7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19.5" x14ac:dyDescent="0.35">
      <c r="A15" s="188" t="s">
        <v>14</v>
      </c>
      <c r="B15" s="189"/>
      <c r="C15" s="189"/>
      <c r="D15" s="190"/>
      <c r="E15" s="140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140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56.25" customHeight="1" x14ac:dyDescent="0.3">
      <c r="A17" s="15">
        <v>73</v>
      </c>
      <c r="B17" s="222" t="s">
        <v>129</v>
      </c>
      <c r="C17" s="222"/>
      <c r="D17" s="222"/>
      <c r="E17" s="16" t="s">
        <v>62</v>
      </c>
      <c r="F17" s="17" t="s">
        <v>146</v>
      </c>
      <c r="G17" s="24">
        <v>1.86</v>
      </c>
      <c r="H17" s="24">
        <v>4.1399999999999997</v>
      </c>
      <c r="I17" s="24">
        <v>13.14</v>
      </c>
      <c r="J17" s="24">
        <v>97.2</v>
      </c>
      <c r="K17" s="222" t="s">
        <v>129</v>
      </c>
      <c r="L17" s="222"/>
      <c r="M17" s="222"/>
      <c r="N17" s="16" t="s">
        <v>26</v>
      </c>
      <c r="O17" s="17" t="s">
        <v>147</v>
      </c>
      <c r="P17" s="24">
        <v>3.1</v>
      </c>
      <c r="Q17" s="24">
        <v>6.9</v>
      </c>
      <c r="R17" s="24">
        <v>21.9</v>
      </c>
      <c r="S17" s="24">
        <v>162</v>
      </c>
    </row>
    <row r="18" spans="1:19" ht="46.5" customHeight="1" x14ac:dyDescent="0.3">
      <c r="A18" s="15">
        <v>134</v>
      </c>
      <c r="B18" s="194" t="s">
        <v>130</v>
      </c>
      <c r="C18" s="195"/>
      <c r="D18" s="196"/>
      <c r="E18" s="16" t="s">
        <v>23</v>
      </c>
      <c r="F18" s="17" t="s">
        <v>131</v>
      </c>
      <c r="G18" s="70">
        <v>3.59</v>
      </c>
      <c r="H18" s="70">
        <v>4.5</v>
      </c>
      <c r="I18" s="70">
        <v>13.95</v>
      </c>
      <c r="J18" s="70">
        <v>115.95</v>
      </c>
      <c r="K18" s="194" t="s">
        <v>130</v>
      </c>
      <c r="L18" s="195"/>
      <c r="M18" s="196"/>
      <c r="N18" s="16" t="s">
        <v>43</v>
      </c>
      <c r="O18" s="17" t="s">
        <v>59</v>
      </c>
      <c r="P18" s="70">
        <v>4.49</v>
      </c>
      <c r="Q18" s="70">
        <v>5.63</v>
      </c>
      <c r="R18" s="70">
        <v>17.440000000000001</v>
      </c>
      <c r="S18" s="70">
        <v>144.94</v>
      </c>
    </row>
    <row r="19" spans="1:19" ht="48.75" customHeight="1" x14ac:dyDescent="0.3">
      <c r="A19" s="19">
        <v>291</v>
      </c>
      <c r="B19" s="200" t="s">
        <v>69</v>
      </c>
      <c r="C19" s="200"/>
      <c r="D19" s="200"/>
      <c r="E19" s="11" t="s">
        <v>42</v>
      </c>
      <c r="F19" s="12" t="s">
        <v>148</v>
      </c>
      <c r="G19" s="21">
        <v>5.65</v>
      </c>
      <c r="H19" s="21">
        <v>0.67500000000000004</v>
      </c>
      <c r="I19" s="21">
        <v>29.04</v>
      </c>
      <c r="J19" s="21">
        <v>144.9</v>
      </c>
      <c r="K19" s="200" t="s">
        <v>69</v>
      </c>
      <c r="L19" s="200"/>
      <c r="M19" s="200"/>
      <c r="N19" s="11" t="s">
        <v>53</v>
      </c>
      <c r="O19" s="12" t="s">
        <v>149</v>
      </c>
      <c r="P19" s="21">
        <v>6.78</v>
      </c>
      <c r="Q19" s="21">
        <v>0.82</v>
      </c>
      <c r="R19" s="21">
        <v>34.85</v>
      </c>
      <c r="S19" s="21">
        <v>173.88</v>
      </c>
    </row>
    <row r="20" spans="1:19" ht="51.75" customHeight="1" x14ac:dyDescent="0.3">
      <c r="A20" s="19">
        <v>405</v>
      </c>
      <c r="B20" s="180" t="s">
        <v>70</v>
      </c>
      <c r="C20" s="181"/>
      <c r="D20" s="182"/>
      <c r="E20" s="11" t="s">
        <v>26</v>
      </c>
      <c r="F20" s="12" t="s">
        <v>151</v>
      </c>
      <c r="G20" s="21">
        <v>7.54</v>
      </c>
      <c r="H20" s="21">
        <v>13.94</v>
      </c>
      <c r="I20" s="21">
        <v>3.42</v>
      </c>
      <c r="J20" s="21">
        <v>160</v>
      </c>
      <c r="K20" s="180" t="s">
        <v>70</v>
      </c>
      <c r="L20" s="181"/>
      <c r="M20" s="182"/>
      <c r="N20" s="11" t="s">
        <v>97</v>
      </c>
      <c r="O20" s="12" t="s">
        <v>150</v>
      </c>
      <c r="P20" s="21">
        <v>8.2899999999999991</v>
      </c>
      <c r="Q20" s="21">
        <v>15.33</v>
      </c>
      <c r="R20" s="21">
        <v>3.76</v>
      </c>
      <c r="S20" s="21">
        <v>176</v>
      </c>
    </row>
    <row r="21" spans="1:19" ht="40.5" customHeight="1" x14ac:dyDescent="0.3">
      <c r="A21" s="15">
        <v>493</v>
      </c>
      <c r="B21" s="194" t="s">
        <v>31</v>
      </c>
      <c r="C21" s="195"/>
      <c r="D21" s="196"/>
      <c r="E21" s="16" t="s">
        <v>23</v>
      </c>
      <c r="F21" s="17" t="s">
        <v>56</v>
      </c>
      <c r="G21" s="24">
        <v>0.1</v>
      </c>
      <c r="H21" s="24">
        <v>0</v>
      </c>
      <c r="I21" s="24">
        <v>15</v>
      </c>
      <c r="J21" s="24">
        <v>60</v>
      </c>
      <c r="K21" s="194" t="s">
        <v>31</v>
      </c>
      <c r="L21" s="195"/>
      <c r="M21" s="196"/>
      <c r="N21" s="16" t="s">
        <v>23</v>
      </c>
      <c r="O21" s="17" t="s">
        <v>56</v>
      </c>
      <c r="P21" s="24">
        <v>0.1</v>
      </c>
      <c r="Q21" s="24">
        <v>0</v>
      </c>
      <c r="R21" s="24">
        <v>15</v>
      </c>
      <c r="S21" s="24">
        <v>60</v>
      </c>
    </row>
    <row r="22" spans="1:19" ht="39.7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153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39" customHeight="1" x14ac:dyDescent="0.3">
      <c r="A23" s="10">
        <v>109</v>
      </c>
      <c r="B23" s="180" t="s">
        <v>71</v>
      </c>
      <c r="C23" s="181"/>
      <c r="D23" s="182"/>
      <c r="E23" s="11" t="s">
        <v>66</v>
      </c>
      <c r="F23" s="12" t="s">
        <v>152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71</v>
      </c>
      <c r="L23" s="181"/>
      <c r="M23" s="182"/>
      <c r="N23" s="11" t="s">
        <v>51</v>
      </c>
      <c r="O23" s="12" t="s">
        <v>154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12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19" ht="14.2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40">
        <f t="shared" ref="E26:J26" si="4">E17+E18+E19+E20+E21+E22+E23+E24+E25</f>
        <v>770</v>
      </c>
      <c r="F26" s="40">
        <f t="shared" si="4"/>
        <v>91.759999999999977</v>
      </c>
      <c r="G26" s="27">
        <f t="shared" si="4"/>
        <v>23.1</v>
      </c>
      <c r="H26" s="27">
        <f t="shared" si="4"/>
        <v>23.815000000000001</v>
      </c>
      <c r="I26" s="27">
        <f t="shared" si="4"/>
        <v>100.91</v>
      </c>
      <c r="J26" s="27">
        <f t="shared" si="4"/>
        <v>706.84999999999991</v>
      </c>
      <c r="K26" s="188" t="s">
        <v>14</v>
      </c>
      <c r="L26" s="189"/>
      <c r="M26" s="190"/>
      <c r="N26" s="140">
        <f t="shared" ref="N26:S26" si="5">N17+N18+N19+N20+N21+N22+N23+N24+N25</f>
        <v>920</v>
      </c>
      <c r="O26" s="40">
        <f t="shared" si="5"/>
        <v>102.88999999999999</v>
      </c>
      <c r="P26" s="33">
        <f t="shared" si="5"/>
        <v>28.540000000000003</v>
      </c>
      <c r="Q26" s="33">
        <f t="shared" si="5"/>
        <v>29.439999999999998</v>
      </c>
      <c r="R26" s="33">
        <f t="shared" si="5"/>
        <v>127.57000000000001</v>
      </c>
      <c r="S26" s="33">
        <f t="shared" si="5"/>
        <v>886.52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6" customHeight="1" x14ac:dyDescent="0.3">
      <c r="A28" s="19">
        <v>429</v>
      </c>
      <c r="B28" s="200" t="s">
        <v>29</v>
      </c>
      <c r="C28" s="200"/>
      <c r="D28" s="200"/>
      <c r="E28" s="11" t="s">
        <v>42</v>
      </c>
      <c r="F28" s="12" t="s">
        <v>65</v>
      </c>
      <c r="G28" s="21">
        <v>2.63</v>
      </c>
      <c r="H28" s="21">
        <v>6.6</v>
      </c>
      <c r="I28" s="21">
        <v>16.350000000000001</v>
      </c>
      <c r="J28" s="21">
        <v>138</v>
      </c>
      <c r="K28" s="200" t="s">
        <v>29</v>
      </c>
      <c r="L28" s="200"/>
      <c r="M28" s="200"/>
      <c r="N28" s="11" t="s">
        <v>53</v>
      </c>
      <c r="O28" s="12" t="s">
        <v>68</v>
      </c>
      <c r="P28" s="21">
        <v>3.15</v>
      </c>
      <c r="Q28" s="21">
        <v>7.92</v>
      </c>
      <c r="R28" s="21">
        <v>19.62</v>
      </c>
      <c r="S28" s="21">
        <v>165.6</v>
      </c>
    </row>
    <row r="29" spans="1:19" ht="40.5" customHeight="1" x14ac:dyDescent="0.3">
      <c r="A29" s="20">
        <v>412</v>
      </c>
      <c r="B29" s="180" t="s">
        <v>30</v>
      </c>
      <c r="C29" s="181"/>
      <c r="D29" s="182"/>
      <c r="E29" s="22" t="s">
        <v>24</v>
      </c>
      <c r="F29" s="23" t="s">
        <v>172</v>
      </c>
      <c r="G29" s="53">
        <v>9.02</v>
      </c>
      <c r="H29" s="53">
        <v>9.64</v>
      </c>
      <c r="I29" s="53">
        <v>8.36</v>
      </c>
      <c r="J29" s="53">
        <v>169.71</v>
      </c>
      <c r="K29" s="179" t="s">
        <v>30</v>
      </c>
      <c r="L29" s="179"/>
      <c r="M29" s="179"/>
      <c r="N29" s="22" t="s">
        <v>26</v>
      </c>
      <c r="O29" s="23" t="s">
        <v>173</v>
      </c>
      <c r="P29" s="53">
        <v>10.02</v>
      </c>
      <c r="Q29" s="53">
        <v>10.71</v>
      </c>
      <c r="R29" s="53">
        <v>9.2899999999999991</v>
      </c>
      <c r="S29" s="53">
        <v>188.57</v>
      </c>
    </row>
    <row r="30" spans="1:19" ht="39.75" customHeight="1" x14ac:dyDescent="0.3">
      <c r="A30" s="15">
        <v>519</v>
      </c>
      <c r="B30" s="194" t="s">
        <v>49</v>
      </c>
      <c r="C30" s="195"/>
      <c r="D30" s="196"/>
      <c r="E30" s="16" t="s">
        <v>23</v>
      </c>
      <c r="F30" s="17" t="s">
        <v>191</v>
      </c>
      <c r="G30" s="24">
        <v>0.7</v>
      </c>
      <c r="H30" s="24">
        <v>0.3</v>
      </c>
      <c r="I30" s="24">
        <v>22.8</v>
      </c>
      <c r="J30" s="24">
        <v>97</v>
      </c>
      <c r="K30" s="194" t="s">
        <v>49</v>
      </c>
      <c r="L30" s="195"/>
      <c r="M30" s="196"/>
      <c r="N30" s="16" t="s">
        <v>23</v>
      </c>
      <c r="O30" s="17" t="s">
        <v>199</v>
      </c>
      <c r="P30" s="24">
        <v>0.7</v>
      </c>
      <c r="Q30" s="24">
        <v>0.3</v>
      </c>
      <c r="R30" s="24">
        <v>22.8</v>
      </c>
      <c r="S30" s="24">
        <v>97</v>
      </c>
    </row>
    <row r="31" spans="1:19" ht="39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56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86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45" customHeight="1" x14ac:dyDescent="0.3">
      <c r="A32" s="10">
        <v>110</v>
      </c>
      <c r="B32" s="180" t="s">
        <v>25</v>
      </c>
      <c r="C32" s="181"/>
      <c r="D32" s="182"/>
      <c r="E32" s="11" t="s">
        <v>66</v>
      </c>
      <c r="F32" s="12" t="s">
        <v>152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25</v>
      </c>
      <c r="L32" s="181"/>
      <c r="M32" s="182"/>
      <c r="N32" s="11" t="s">
        <v>51</v>
      </c>
      <c r="O32" s="12" t="s">
        <v>114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42.75" customHeight="1" x14ac:dyDescent="0.3">
      <c r="A33" s="15">
        <v>76</v>
      </c>
      <c r="B33" s="222" t="s">
        <v>110</v>
      </c>
      <c r="C33" s="222"/>
      <c r="D33" s="222"/>
      <c r="E33" s="16" t="s">
        <v>62</v>
      </c>
      <c r="F33" s="17" t="s">
        <v>198</v>
      </c>
      <c r="G33" s="24">
        <v>0.78</v>
      </c>
      <c r="H33" s="24">
        <v>6.48</v>
      </c>
      <c r="I33" s="24">
        <v>4.08</v>
      </c>
      <c r="J33" s="24">
        <v>78</v>
      </c>
      <c r="K33" s="222" t="s">
        <v>110</v>
      </c>
      <c r="L33" s="222"/>
      <c r="M33" s="222"/>
      <c r="N33" s="16" t="s">
        <v>26</v>
      </c>
      <c r="O33" s="17" t="s">
        <v>52</v>
      </c>
      <c r="P33" s="24">
        <v>1.3</v>
      </c>
      <c r="Q33" s="24">
        <v>7.86</v>
      </c>
      <c r="R33" s="24">
        <v>6.8</v>
      </c>
      <c r="S33" s="24">
        <v>130</v>
      </c>
    </row>
    <row r="34" spans="1:19" ht="15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5.75" customHeight="1" x14ac:dyDescent="0.25">
      <c r="A35" s="7"/>
      <c r="B35" s="191"/>
      <c r="C35" s="192"/>
      <c r="D35" s="193"/>
      <c r="E35" s="7"/>
      <c r="F35" s="7"/>
      <c r="G35" s="32"/>
      <c r="H35" s="32"/>
      <c r="I35" s="32"/>
      <c r="J35" s="32"/>
      <c r="K35" s="191"/>
      <c r="L35" s="192"/>
      <c r="M35" s="192"/>
      <c r="N35" s="193"/>
      <c r="O35" s="7"/>
      <c r="P35" s="28"/>
      <c r="Q35" s="28"/>
      <c r="R35" s="28"/>
      <c r="S35" s="28"/>
    </row>
    <row r="36" spans="1:19" ht="31.5" customHeight="1" x14ac:dyDescent="0.35">
      <c r="A36" s="188" t="s">
        <v>14</v>
      </c>
      <c r="B36" s="189"/>
      <c r="C36" s="189"/>
      <c r="D36" s="190"/>
      <c r="E36" s="174">
        <v>380</v>
      </c>
      <c r="F36" s="134">
        <f>F28+F29+F30+F31+F32+F33</f>
        <v>92.07</v>
      </c>
      <c r="G36" s="33">
        <f t="shared" ref="G36:J36" si="6">G28+G31+G32+G33+G34+G35</f>
        <v>7.7700000000000005</v>
      </c>
      <c r="H36" s="33">
        <f t="shared" si="6"/>
        <v>13.64</v>
      </c>
      <c r="I36" s="33">
        <f t="shared" si="6"/>
        <v>46.79</v>
      </c>
      <c r="J36" s="33">
        <f t="shared" si="6"/>
        <v>344.8</v>
      </c>
      <c r="K36" s="188" t="s">
        <v>14</v>
      </c>
      <c r="L36" s="189"/>
      <c r="M36" s="190"/>
      <c r="N36" s="174">
        <v>660</v>
      </c>
      <c r="O36" s="134">
        <f>O28+O29+O30+O31+O32+O33</f>
        <v>80.94</v>
      </c>
      <c r="P36" s="27">
        <f t="shared" ref="P36:S36" si="7">P28+P31+P32+P33+P34+P35</f>
        <v>10.23</v>
      </c>
      <c r="Q36" s="27">
        <f t="shared" si="7"/>
        <v>16.54</v>
      </c>
      <c r="R36" s="27">
        <f t="shared" si="7"/>
        <v>61.039999999999992</v>
      </c>
      <c r="S36" s="27">
        <f t="shared" si="7"/>
        <v>465.3</v>
      </c>
    </row>
    <row r="37" spans="1:19" ht="39.75" customHeight="1" x14ac:dyDescent="0.3">
      <c r="A37" s="183" t="s">
        <v>18</v>
      </c>
      <c r="B37" s="184"/>
      <c r="C37" s="184"/>
      <c r="D37" s="184"/>
      <c r="E37" s="184"/>
      <c r="F37" s="184"/>
      <c r="G37" s="184"/>
      <c r="H37" s="184"/>
      <c r="I37" s="184"/>
      <c r="J37" s="185"/>
      <c r="K37" s="186" t="s">
        <v>18</v>
      </c>
      <c r="L37" s="187"/>
      <c r="M37" s="187"/>
      <c r="N37" s="187"/>
      <c r="O37" s="187"/>
      <c r="P37" s="187"/>
      <c r="Q37" s="187"/>
      <c r="R37" s="187"/>
      <c r="S37" s="187"/>
    </row>
    <row r="38" spans="1:19" ht="28.5" customHeight="1" x14ac:dyDescent="0.3">
      <c r="A38" s="10">
        <v>517</v>
      </c>
      <c r="B38" s="194" t="s">
        <v>87</v>
      </c>
      <c r="C38" s="195"/>
      <c r="D38" s="196"/>
      <c r="E38" s="16" t="s">
        <v>23</v>
      </c>
      <c r="F38" s="17" t="s">
        <v>52</v>
      </c>
      <c r="G38" s="24">
        <v>10</v>
      </c>
      <c r="H38" s="24">
        <v>6.4</v>
      </c>
      <c r="I38" s="24">
        <v>17</v>
      </c>
      <c r="J38" s="24">
        <v>174</v>
      </c>
      <c r="K38" s="194" t="s">
        <v>87</v>
      </c>
      <c r="L38" s="195"/>
      <c r="M38" s="196"/>
      <c r="N38" s="16" t="s">
        <v>23</v>
      </c>
      <c r="O38" s="17" t="s">
        <v>52</v>
      </c>
      <c r="P38" s="24">
        <v>10</v>
      </c>
      <c r="Q38" s="24">
        <v>6.4</v>
      </c>
      <c r="R38" s="24">
        <v>17</v>
      </c>
      <c r="S38" s="24">
        <v>174</v>
      </c>
    </row>
    <row r="39" spans="1:19" ht="40.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52</v>
      </c>
      <c r="G39" s="31">
        <v>4.12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64</v>
      </c>
      <c r="O39" s="12" t="s">
        <v>52</v>
      </c>
      <c r="P39" s="31">
        <v>4.12</v>
      </c>
      <c r="Q39" s="31">
        <v>4.03</v>
      </c>
      <c r="R39" s="31">
        <v>18.04</v>
      </c>
      <c r="S39" s="31">
        <v>77.31</v>
      </c>
    </row>
    <row r="40" spans="1:19" ht="28.5" customHeight="1" x14ac:dyDescent="0.35">
      <c r="A40" s="188" t="s">
        <v>14</v>
      </c>
      <c r="B40" s="189"/>
      <c r="C40" s="189"/>
      <c r="D40" s="190"/>
      <c r="E40" s="174">
        <f t="shared" ref="E40:J40" si="8">E38+E39</f>
        <v>245</v>
      </c>
      <c r="F40" s="39">
        <f t="shared" si="8"/>
        <v>0</v>
      </c>
      <c r="G40" s="27">
        <f t="shared" si="8"/>
        <v>14.120000000000001</v>
      </c>
      <c r="H40" s="27">
        <f t="shared" si="8"/>
        <v>10.43</v>
      </c>
      <c r="I40" s="27">
        <f t="shared" si="8"/>
        <v>31.05</v>
      </c>
      <c r="J40" s="27">
        <f t="shared" si="8"/>
        <v>219.5</v>
      </c>
      <c r="K40" s="188" t="s">
        <v>14</v>
      </c>
      <c r="L40" s="189"/>
      <c r="M40" s="190"/>
      <c r="N40" s="174">
        <f t="shared" ref="N40:S40" si="9">N38+N39</f>
        <v>250</v>
      </c>
      <c r="O40" s="40">
        <f>O38+O39</f>
        <v>0</v>
      </c>
      <c r="P40" s="27">
        <f t="shared" si="9"/>
        <v>14.120000000000001</v>
      </c>
      <c r="Q40" s="27">
        <f t="shared" si="9"/>
        <v>10.43</v>
      </c>
      <c r="R40" s="27">
        <f t="shared" si="9"/>
        <v>35.04</v>
      </c>
      <c r="S40" s="27">
        <f t="shared" si="9"/>
        <v>251.31</v>
      </c>
    </row>
    <row r="41" spans="1:19" ht="23.25" x14ac:dyDescent="0.35">
      <c r="A41" s="197" t="s">
        <v>14</v>
      </c>
      <c r="B41" s="198"/>
      <c r="C41" s="198"/>
      <c r="D41" s="199"/>
      <c r="E41" s="9">
        <f>E11+E15+E26+E36+E40</f>
        <v>1615</v>
      </c>
      <c r="F41" s="35">
        <f>F11+F15+F26+F36+F40</f>
        <v>183.82999999999998</v>
      </c>
      <c r="G41" s="9"/>
      <c r="H41" s="9"/>
      <c r="I41" s="9"/>
      <c r="J41" s="9"/>
      <c r="K41" s="197" t="s">
        <v>14</v>
      </c>
      <c r="L41" s="198"/>
      <c r="M41" s="199"/>
      <c r="N41" s="9">
        <f>N11+N15+N26+N36+N40</f>
        <v>2050</v>
      </c>
      <c r="O41" s="35">
        <f>O11+O15+O26+O36+O40</f>
        <v>183.82999999999998</v>
      </c>
      <c r="P41" s="9"/>
      <c r="Q41" s="9"/>
      <c r="R41" s="9"/>
      <c r="S41" s="9"/>
    </row>
    <row r="42" spans="1:19" ht="18.75" x14ac:dyDescent="0.3">
      <c r="F42" s="41" t="s">
        <v>34</v>
      </c>
      <c r="G42" s="41"/>
      <c r="H42" s="41"/>
      <c r="I42" s="41"/>
      <c r="J42" s="42"/>
      <c r="K42" s="3"/>
    </row>
  </sheetData>
  <mergeCells count="81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4:M34"/>
    <mergeCell ref="K33:M33"/>
    <mergeCell ref="B34:D34"/>
    <mergeCell ref="K36:M36"/>
    <mergeCell ref="B35:D35"/>
    <mergeCell ref="K35:N35"/>
    <mergeCell ref="A36:D36"/>
    <mergeCell ref="A37:J37"/>
    <mergeCell ref="K37:S37"/>
    <mergeCell ref="A40:D40"/>
    <mergeCell ref="K40:M40"/>
    <mergeCell ref="A41:D41"/>
    <mergeCell ref="K41:M41"/>
    <mergeCell ref="K38:M38"/>
    <mergeCell ref="K39:M39"/>
    <mergeCell ref="B38:D38"/>
    <mergeCell ref="B39:D39"/>
  </mergeCells>
  <pageMargins left="0" right="0" top="0" bottom="0" header="0.31496062992125984" footer="0.31496062992125984"/>
  <pageSetup paperSize="9" scale="4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16" workbookViewId="0">
      <selection activeCell="M48" sqref="M48"/>
    </sheetView>
  </sheetViews>
  <sheetFormatPr defaultRowHeight="15" x14ac:dyDescent="0.25"/>
  <cols>
    <col min="4" max="4" width="12.7109375" customWidth="1"/>
    <col min="6" max="6" width="11.140625" customWidth="1"/>
    <col min="10" max="10" width="10.28515625" customWidth="1"/>
    <col min="13" max="13" width="12" customWidth="1"/>
    <col min="15" max="15" width="11.28515625" customWidth="1"/>
    <col min="19" max="19" width="11.5703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89"/>
      <c r="M2" s="89"/>
      <c r="N2" s="89"/>
      <c r="O2" s="90"/>
      <c r="P2" s="89" t="s">
        <v>32</v>
      </c>
      <c r="Q2" s="89"/>
      <c r="R2" s="89"/>
      <c r="S2" s="90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228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7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7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22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5.5" customHeight="1" x14ac:dyDescent="0.3">
      <c r="A8" s="19">
        <v>253</v>
      </c>
      <c r="B8" s="180" t="s">
        <v>96</v>
      </c>
      <c r="C8" s="181"/>
      <c r="D8" s="182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180" t="s">
        <v>96</v>
      </c>
      <c r="L8" s="181"/>
      <c r="M8" s="182"/>
      <c r="N8" s="11" t="s">
        <v>53</v>
      </c>
      <c r="O8" s="12" t="s">
        <v>57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4.7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3.2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85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1.1499999999999999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3.25" customHeight="1" x14ac:dyDescent="0.35">
      <c r="A11" s="188" t="s">
        <v>14</v>
      </c>
      <c r="B11" s="189"/>
      <c r="C11" s="189"/>
      <c r="D11" s="190"/>
      <c r="E11" s="174">
        <f t="shared" ref="E11:J11" si="0">E8+E9+E10</f>
        <v>375</v>
      </c>
      <c r="F11" s="174">
        <f t="shared" si="0"/>
        <v>26.68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74">
        <f t="shared" ref="N11:S11" si="1">N8+N9+N10</f>
        <v>405</v>
      </c>
      <c r="O11" s="174">
        <f t="shared" si="1"/>
        <v>30.57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4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7.7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19.5" x14ac:dyDescent="0.35">
      <c r="A15" s="223" t="s">
        <v>14</v>
      </c>
      <c r="B15" s="224"/>
      <c r="C15" s="224"/>
      <c r="D15" s="225"/>
      <c r="E15" s="39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223" t="s">
        <v>14</v>
      </c>
      <c r="L15" s="224"/>
      <c r="M15" s="225"/>
      <c r="N15" s="39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39.75" customHeight="1" x14ac:dyDescent="0.3">
      <c r="A17" s="19">
        <v>2</v>
      </c>
      <c r="B17" s="180" t="s">
        <v>123</v>
      </c>
      <c r="C17" s="181"/>
      <c r="D17" s="182"/>
      <c r="E17" s="11" t="s">
        <v>62</v>
      </c>
      <c r="F17" s="12" t="s">
        <v>101</v>
      </c>
      <c r="G17" s="21">
        <v>0.66</v>
      </c>
      <c r="H17" s="21">
        <v>6.06</v>
      </c>
      <c r="I17" s="21">
        <v>6.36</v>
      </c>
      <c r="J17" s="21">
        <v>82.8</v>
      </c>
      <c r="K17" s="180" t="s">
        <v>123</v>
      </c>
      <c r="L17" s="181"/>
      <c r="M17" s="182"/>
      <c r="N17" s="11" t="s">
        <v>26</v>
      </c>
      <c r="O17" s="12" t="s">
        <v>102</v>
      </c>
      <c r="P17" s="21">
        <v>1.1000000000000001</v>
      </c>
      <c r="Q17" s="21">
        <v>10.1</v>
      </c>
      <c r="R17" s="21">
        <v>10.6</v>
      </c>
      <c r="S17" s="21">
        <v>138</v>
      </c>
    </row>
    <row r="18" spans="1:19" ht="50.25" customHeight="1" x14ac:dyDescent="0.3">
      <c r="A18" s="19">
        <v>147</v>
      </c>
      <c r="B18" s="180" t="s">
        <v>45</v>
      </c>
      <c r="C18" s="181"/>
      <c r="D18" s="182"/>
      <c r="E18" s="11" t="s">
        <v>43</v>
      </c>
      <c r="F18" s="12" t="s">
        <v>180</v>
      </c>
      <c r="G18" s="21">
        <v>5.24</v>
      </c>
      <c r="H18" s="21">
        <v>2.76</v>
      </c>
      <c r="I18" s="21">
        <v>47.82</v>
      </c>
      <c r="J18" s="21">
        <v>200.9</v>
      </c>
      <c r="K18" s="180" t="s">
        <v>45</v>
      </c>
      <c r="L18" s="181"/>
      <c r="M18" s="182"/>
      <c r="N18" s="11" t="s">
        <v>43</v>
      </c>
      <c r="O18" s="12" t="s">
        <v>180</v>
      </c>
      <c r="P18" s="21">
        <v>7.32</v>
      </c>
      <c r="Q18" s="21">
        <v>2.76</v>
      </c>
      <c r="R18" s="21">
        <v>47.82</v>
      </c>
      <c r="S18" s="21">
        <v>200.9</v>
      </c>
    </row>
    <row r="19" spans="1:19" ht="45" customHeight="1" x14ac:dyDescent="0.3">
      <c r="A19" s="19" t="s">
        <v>201</v>
      </c>
      <c r="B19" s="180" t="s">
        <v>202</v>
      </c>
      <c r="C19" s="181"/>
      <c r="D19" s="182"/>
      <c r="E19" s="11" t="s">
        <v>42</v>
      </c>
      <c r="F19" s="12" t="s">
        <v>181</v>
      </c>
      <c r="G19" s="21">
        <v>11.34</v>
      </c>
      <c r="H19" s="21">
        <v>16.14</v>
      </c>
      <c r="I19" s="21">
        <v>17.239999999999998</v>
      </c>
      <c r="J19" s="21">
        <v>244.62</v>
      </c>
      <c r="K19" s="180" t="s">
        <v>182</v>
      </c>
      <c r="L19" s="181"/>
      <c r="M19" s="182"/>
      <c r="N19" s="11" t="s">
        <v>53</v>
      </c>
      <c r="O19" s="12" t="s">
        <v>183</v>
      </c>
      <c r="P19" s="21">
        <v>12.7</v>
      </c>
      <c r="Q19" s="21">
        <v>17.88</v>
      </c>
      <c r="R19" s="21">
        <v>25.81</v>
      </c>
      <c r="S19" s="21">
        <v>316.8</v>
      </c>
    </row>
    <row r="20" spans="1:19" ht="45.75" customHeight="1" x14ac:dyDescent="0.3">
      <c r="A20" s="10" t="s">
        <v>168</v>
      </c>
      <c r="B20" s="194" t="s">
        <v>20</v>
      </c>
      <c r="C20" s="195"/>
      <c r="D20" s="196"/>
      <c r="E20" s="16" t="s">
        <v>23</v>
      </c>
      <c r="F20" s="17" t="s">
        <v>135</v>
      </c>
      <c r="G20" s="24">
        <v>1.5</v>
      </c>
      <c r="H20" s="24">
        <v>1.3</v>
      </c>
      <c r="I20" s="24">
        <v>15.9</v>
      </c>
      <c r="J20" s="24">
        <v>81</v>
      </c>
      <c r="K20" s="194" t="s">
        <v>80</v>
      </c>
      <c r="L20" s="195"/>
      <c r="M20" s="196"/>
      <c r="N20" s="16" t="s">
        <v>23</v>
      </c>
      <c r="O20" s="17" t="s">
        <v>203</v>
      </c>
      <c r="P20" s="24">
        <v>0.1</v>
      </c>
      <c r="Q20" s="24">
        <v>0</v>
      </c>
      <c r="R20" s="24">
        <v>15.2</v>
      </c>
      <c r="S20" s="24">
        <v>61</v>
      </c>
    </row>
    <row r="21" spans="1:19" ht="48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56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73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43.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152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177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12.7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3.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12.7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74">
        <f t="shared" ref="E26:J26" si="4">E17+E18+E19+E20+E21+E22+E23+E24+E25</f>
        <v>720</v>
      </c>
      <c r="F26" s="40">
        <f t="shared" si="4"/>
        <v>91.759999999999991</v>
      </c>
      <c r="G26" s="27">
        <f t="shared" si="4"/>
        <v>23.1</v>
      </c>
      <c r="H26" s="27">
        <f t="shared" si="4"/>
        <v>26.82</v>
      </c>
      <c r="I26" s="27">
        <f t="shared" si="4"/>
        <v>113.68</v>
      </c>
      <c r="J26" s="27">
        <f t="shared" si="4"/>
        <v>738.11999999999989</v>
      </c>
      <c r="K26" s="188" t="s">
        <v>14</v>
      </c>
      <c r="L26" s="189"/>
      <c r="M26" s="190"/>
      <c r="N26" s="174">
        <f t="shared" ref="N26:S26" si="5">N17+N18+N19+N20+N21+N22+N23+N24+N25</f>
        <v>810</v>
      </c>
      <c r="O26" s="38">
        <f t="shared" si="5"/>
        <v>102.89</v>
      </c>
      <c r="P26" s="33">
        <f t="shared" si="5"/>
        <v>27</v>
      </c>
      <c r="Q26" s="33">
        <f t="shared" si="5"/>
        <v>31.499999999999996</v>
      </c>
      <c r="R26" s="33">
        <f t="shared" si="5"/>
        <v>134.05000000000001</v>
      </c>
      <c r="S26" s="33">
        <f t="shared" si="5"/>
        <v>886.40000000000009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7.5" customHeight="1" x14ac:dyDescent="0.3">
      <c r="A28" s="19">
        <v>5</v>
      </c>
      <c r="B28" s="180" t="s">
        <v>118</v>
      </c>
      <c r="C28" s="181"/>
      <c r="D28" s="182"/>
      <c r="E28" s="11" t="s">
        <v>62</v>
      </c>
      <c r="F28" s="12" t="s">
        <v>119</v>
      </c>
      <c r="G28" s="21">
        <v>1.38</v>
      </c>
      <c r="H28" s="21">
        <v>1.18</v>
      </c>
      <c r="I28" s="21">
        <v>6.73</v>
      </c>
      <c r="J28" s="21">
        <v>74.400000000000006</v>
      </c>
      <c r="K28" s="180" t="s">
        <v>118</v>
      </c>
      <c r="L28" s="181"/>
      <c r="M28" s="182"/>
      <c r="N28" s="11" t="s">
        <v>26</v>
      </c>
      <c r="O28" s="12" t="s">
        <v>52</v>
      </c>
      <c r="P28" s="21">
        <v>2.2999999999999998</v>
      </c>
      <c r="Q28" s="21">
        <v>1.97</v>
      </c>
      <c r="R28" s="21">
        <v>11.22</v>
      </c>
      <c r="S28" s="21">
        <v>124</v>
      </c>
    </row>
    <row r="29" spans="1:19" ht="42.75" customHeight="1" x14ac:dyDescent="0.3">
      <c r="A29" s="19">
        <v>291</v>
      </c>
      <c r="B29" s="200" t="s">
        <v>69</v>
      </c>
      <c r="C29" s="200"/>
      <c r="D29" s="200"/>
      <c r="E29" s="11" t="s">
        <v>42</v>
      </c>
      <c r="F29" s="12" t="s">
        <v>58</v>
      </c>
      <c r="G29" s="21">
        <v>5.65</v>
      </c>
      <c r="H29" s="21">
        <v>0.67500000000000004</v>
      </c>
      <c r="I29" s="21">
        <v>29.04</v>
      </c>
      <c r="J29" s="21">
        <v>144.9</v>
      </c>
      <c r="K29" s="200" t="s">
        <v>69</v>
      </c>
      <c r="L29" s="200"/>
      <c r="M29" s="200"/>
      <c r="N29" s="11" t="s">
        <v>53</v>
      </c>
      <c r="O29" s="12" t="s">
        <v>58</v>
      </c>
      <c r="P29" s="21">
        <v>6.78</v>
      </c>
      <c r="Q29" s="21">
        <v>0.82</v>
      </c>
      <c r="R29" s="21">
        <v>34.85</v>
      </c>
      <c r="S29" s="21">
        <v>173.88</v>
      </c>
    </row>
    <row r="30" spans="1:19" ht="36" customHeight="1" x14ac:dyDescent="0.3">
      <c r="A30" s="10">
        <v>411</v>
      </c>
      <c r="B30" s="194" t="s">
        <v>77</v>
      </c>
      <c r="C30" s="195"/>
      <c r="D30" s="196"/>
      <c r="E30" s="16" t="s">
        <v>24</v>
      </c>
      <c r="F30" s="17" t="s">
        <v>205</v>
      </c>
      <c r="G30" s="24">
        <v>6.15</v>
      </c>
      <c r="H30" s="24">
        <v>7.08</v>
      </c>
      <c r="I30" s="24">
        <v>5.47</v>
      </c>
      <c r="J30" s="24">
        <v>143.30000000000001</v>
      </c>
      <c r="K30" s="194" t="s">
        <v>77</v>
      </c>
      <c r="L30" s="195"/>
      <c r="M30" s="196"/>
      <c r="N30" s="16" t="s">
        <v>26</v>
      </c>
      <c r="O30" s="17" t="s">
        <v>204</v>
      </c>
      <c r="P30" s="24">
        <v>6.83</v>
      </c>
      <c r="Q30" s="24">
        <v>7.87</v>
      </c>
      <c r="R30" s="24">
        <v>6.08</v>
      </c>
      <c r="S30" s="24">
        <v>159.22</v>
      </c>
    </row>
    <row r="31" spans="1:19" ht="39.75" customHeight="1" x14ac:dyDescent="0.3">
      <c r="A31" s="15">
        <v>493</v>
      </c>
      <c r="B31" s="194" t="s">
        <v>31</v>
      </c>
      <c r="C31" s="195"/>
      <c r="D31" s="196"/>
      <c r="E31" s="16" t="s">
        <v>53</v>
      </c>
      <c r="F31" s="17" t="s">
        <v>56</v>
      </c>
      <c r="G31" s="24">
        <v>0.09</v>
      </c>
      <c r="H31" s="24">
        <v>0</v>
      </c>
      <c r="I31" s="24">
        <v>13.5</v>
      </c>
      <c r="J31" s="24">
        <v>54</v>
      </c>
      <c r="K31" s="194" t="s">
        <v>31</v>
      </c>
      <c r="L31" s="195"/>
      <c r="M31" s="196"/>
      <c r="N31" s="16" t="s">
        <v>53</v>
      </c>
      <c r="O31" s="17" t="s">
        <v>56</v>
      </c>
      <c r="P31" s="24">
        <v>0.09</v>
      </c>
      <c r="Q31" s="24">
        <v>0</v>
      </c>
      <c r="R31" s="24">
        <v>13.5</v>
      </c>
      <c r="S31" s="24">
        <v>54</v>
      </c>
    </row>
    <row r="32" spans="1:19" ht="31.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85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85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1.5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67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67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14.25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2.75" customHeight="1" x14ac:dyDescent="0.25">
      <c r="A35" s="7"/>
      <c r="B35" s="191"/>
      <c r="C35" s="192"/>
      <c r="D35" s="193"/>
      <c r="E35" s="7"/>
      <c r="F35" s="7"/>
      <c r="G35" s="32"/>
      <c r="H35" s="32"/>
      <c r="I35" s="32"/>
      <c r="J35" s="32"/>
      <c r="K35" s="191"/>
      <c r="L35" s="192"/>
      <c r="M35" s="192"/>
      <c r="N35" s="193"/>
      <c r="O35" s="7"/>
      <c r="P35" s="28"/>
      <c r="Q35" s="28"/>
      <c r="R35" s="28"/>
      <c r="S35" s="28"/>
    </row>
    <row r="36" spans="1:19" ht="24" customHeight="1" x14ac:dyDescent="0.35">
      <c r="A36" s="188" t="s">
        <v>14</v>
      </c>
      <c r="B36" s="189"/>
      <c r="C36" s="189"/>
      <c r="D36" s="190"/>
      <c r="E36" s="174">
        <f t="shared" ref="E36:J36" si="6">E28+E31+E32+E33+E34+E35</f>
        <v>300</v>
      </c>
      <c r="F36" s="134">
        <f>F28+F29+F30+F31+F32+F33</f>
        <v>65.39</v>
      </c>
      <c r="G36" s="33">
        <f t="shared" si="6"/>
        <v>5.83</v>
      </c>
      <c r="H36" s="33">
        <f t="shared" si="6"/>
        <v>1.74</v>
      </c>
      <c r="I36" s="33">
        <f t="shared" si="6"/>
        <v>46.589999999999996</v>
      </c>
      <c r="J36" s="33">
        <f t="shared" si="6"/>
        <v>257.2</v>
      </c>
      <c r="K36" s="188" t="s">
        <v>14</v>
      </c>
      <c r="L36" s="189"/>
      <c r="M36" s="190"/>
      <c r="N36" s="174">
        <f t="shared" ref="N36:S36" si="7">N28+N31+N32+N33+N34+N35</f>
        <v>360</v>
      </c>
      <c r="O36" s="134">
        <f>O28+O29+O30+O31+O32+O33</f>
        <v>50.37</v>
      </c>
      <c r="P36" s="27">
        <f t="shared" si="7"/>
        <v>8.17</v>
      </c>
      <c r="Q36" s="27">
        <f t="shared" si="7"/>
        <v>2.73</v>
      </c>
      <c r="R36" s="27">
        <f t="shared" si="7"/>
        <v>59.34</v>
      </c>
      <c r="S36" s="27">
        <f t="shared" si="7"/>
        <v>347.7</v>
      </c>
    </row>
    <row r="37" spans="1:19" ht="23.25" customHeight="1" x14ac:dyDescent="0.3">
      <c r="A37" s="183" t="s">
        <v>18</v>
      </c>
      <c r="B37" s="184"/>
      <c r="C37" s="184"/>
      <c r="D37" s="184"/>
      <c r="E37" s="184"/>
      <c r="F37" s="184"/>
      <c r="G37" s="184"/>
      <c r="H37" s="184"/>
      <c r="I37" s="184"/>
      <c r="J37" s="185"/>
      <c r="K37" s="186" t="s">
        <v>18</v>
      </c>
      <c r="L37" s="187"/>
      <c r="M37" s="187"/>
      <c r="N37" s="187"/>
      <c r="O37" s="187"/>
      <c r="P37" s="187"/>
      <c r="Q37" s="187"/>
      <c r="R37" s="187"/>
      <c r="S37" s="187"/>
    </row>
    <row r="38" spans="1:19" ht="33.75" customHeight="1" x14ac:dyDescent="0.3">
      <c r="A38" s="10">
        <v>517</v>
      </c>
      <c r="B38" s="194" t="s">
        <v>87</v>
      </c>
      <c r="C38" s="195"/>
      <c r="D38" s="196"/>
      <c r="E38" s="16" t="s">
        <v>23</v>
      </c>
      <c r="F38" s="17" t="s">
        <v>52</v>
      </c>
      <c r="G38" s="24">
        <v>10</v>
      </c>
      <c r="H38" s="24">
        <v>6.4</v>
      </c>
      <c r="I38" s="24">
        <v>17</v>
      </c>
      <c r="J38" s="24">
        <v>174</v>
      </c>
      <c r="K38" s="194" t="s">
        <v>87</v>
      </c>
      <c r="L38" s="195"/>
      <c r="M38" s="196"/>
      <c r="N38" s="16" t="s">
        <v>23</v>
      </c>
      <c r="O38" s="17" t="s">
        <v>52</v>
      </c>
      <c r="P38" s="24">
        <v>10</v>
      </c>
      <c r="Q38" s="24">
        <v>6.4</v>
      </c>
      <c r="R38" s="24">
        <v>17</v>
      </c>
      <c r="S38" s="24">
        <v>174</v>
      </c>
    </row>
    <row r="39" spans="1:19" ht="38.2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52</v>
      </c>
      <c r="G39" s="31">
        <v>4.12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64</v>
      </c>
      <c r="O39" s="12" t="s">
        <v>52</v>
      </c>
      <c r="P39" s="31">
        <v>4.12</v>
      </c>
      <c r="Q39" s="31">
        <v>4.03</v>
      </c>
      <c r="R39" s="31">
        <v>18.04</v>
      </c>
      <c r="S39" s="31">
        <v>77.31</v>
      </c>
    </row>
    <row r="40" spans="1:19" ht="19.5" x14ac:dyDescent="0.35">
      <c r="A40" s="188" t="s">
        <v>14</v>
      </c>
      <c r="B40" s="189"/>
      <c r="C40" s="189"/>
      <c r="D40" s="190"/>
      <c r="E40" s="174">
        <f t="shared" ref="E40:J40" si="8">E38+E39</f>
        <v>245</v>
      </c>
      <c r="F40" s="40">
        <v>0</v>
      </c>
      <c r="G40" s="27">
        <f t="shared" si="8"/>
        <v>14.120000000000001</v>
      </c>
      <c r="H40" s="27">
        <f t="shared" si="8"/>
        <v>10.43</v>
      </c>
      <c r="I40" s="27">
        <f t="shared" si="8"/>
        <v>31.05</v>
      </c>
      <c r="J40" s="27">
        <f t="shared" si="8"/>
        <v>219.5</v>
      </c>
      <c r="K40" s="188" t="s">
        <v>14</v>
      </c>
      <c r="L40" s="189"/>
      <c r="M40" s="190"/>
      <c r="N40" s="174">
        <f t="shared" ref="N40:S40" si="9">N38+N39</f>
        <v>250</v>
      </c>
      <c r="O40" s="40">
        <f>O38+O39</f>
        <v>0</v>
      </c>
      <c r="P40" s="27">
        <f t="shared" si="9"/>
        <v>14.120000000000001</v>
      </c>
      <c r="Q40" s="27">
        <f t="shared" si="9"/>
        <v>10.43</v>
      </c>
      <c r="R40" s="27">
        <f t="shared" si="9"/>
        <v>35.04</v>
      </c>
      <c r="S40" s="27">
        <f t="shared" si="9"/>
        <v>251.31</v>
      </c>
    </row>
    <row r="41" spans="1:19" ht="23.25" x14ac:dyDescent="0.35">
      <c r="A41" s="197" t="s">
        <v>14</v>
      </c>
      <c r="B41" s="198"/>
      <c r="C41" s="198"/>
      <c r="D41" s="199"/>
      <c r="E41" s="9">
        <f>E11+E15+E26+E36+E40</f>
        <v>1860</v>
      </c>
      <c r="F41" s="35">
        <f>F11+F15+F26+F36+F40</f>
        <v>183.82999999999998</v>
      </c>
      <c r="G41" s="9"/>
      <c r="H41" s="9"/>
      <c r="I41" s="9"/>
      <c r="J41" s="9"/>
      <c r="K41" s="197" t="s">
        <v>14</v>
      </c>
      <c r="L41" s="198"/>
      <c r="M41" s="199"/>
      <c r="N41" s="9">
        <f>N11+N15+N26+N36+N40</f>
        <v>2045</v>
      </c>
      <c r="O41" s="35">
        <f>O11+O15+O26+O36+O40</f>
        <v>183.83</v>
      </c>
      <c r="P41" s="9"/>
      <c r="Q41" s="9"/>
      <c r="R41" s="9"/>
      <c r="S41" s="9"/>
    </row>
    <row r="43" spans="1:19" ht="18.75" x14ac:dyDescent="0.3">
      <c r="E43" s="41" t="s">
        <v>34</v>
      </c>
      <c r="F43" s="41"/>
      <c r="G43" s="41"/>
      <c r="H43" s="41"/>
      <c r="I43" s="42"/>
      <c r="J43" s="3"/>
    </row>
  </sheetData>
  <mergeCells count="81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K34:M34"/>
    <mergeCell ref="B34:D34"/>
    <mergeCell ref="K36:M36"/>
    <mergeCell ref="B35:D35"/>
    <mergeCell ref="K35:N35"/>
    <mergeCell ref="A36:D36"/>
    <mergeCell ref="A37:J37"/>
    <mergeCell ref="K37:S37"/>
    <mergeCell ref="A40:D40"/>
    <mergeCell ref="K40:M40"/>
    <mergeCell ref="A41:D41"/>
    <mergeCell ref="K41:M41"/>
    <mergeCell ref="K38:M38"/>
    <mergeCell ref="K39:M39"/>
    <mergeCell ref="B38:D38"/>
    <mergeCell ref="B39:D39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B16" workbookViewId="0">
      <selection activeCell="G22" sqref="G22"/>
    </sheetView>
  </sheetViews>
  <sheetFormatPr defaultRowHeight="15" x14ac:dyDescent="0.25"/>
  <cols>
    <col min="4" max="4" width="12.140625" customWidth="1"/>
    <col min="5" max="5" width="10.140625" customWidth="1"/>
    <col min="6" max="6" width="11.7109375" customWidth="1"/>
    <col min="10" max="10" width="11.28515625" customWidth="1"/>
    <col min="13" max="13" width="12.140625" customWidth="1"/>
    <col min="14" max="14" width="10.42578125" customWidth="1"/>
    <col min="15" max="15" width="11.42578125" customWidth="1"/>
    <col min="19" max="19" width="10.71093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91"/>
      <c r="M2" s="91"/>
      <c r="N2" s="91"/>
      <c r="O2" s="92"/>
      <c r="P2" s="91" t="s">
        <v>32</v>
      </c>
      <c r="Q2" s="91"/>
      <c r="R2" s="91"/>
      <c r="S2" s="92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206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x14ac:dyDescent="0.25">
      <c r="A6" s="4" t="s">
        <v>4</v>
      </c>
      <c r="B6" s="213" t="s">
        <v>5</v>
      </c>
      <c r="C6" s="214"/>
      <c r="D6" s="215"/>
      <c r="E6" s="93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93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18.75" customHeight="1" x14ac:dyDescent="0.3">
      <c r="A8" s="19">
        <v>253</v>
      </c>
      <c r="B8" s="200" t="s">
        <v>35</v>
      </c>
      <c r="C8" s="200"/>
      <c r="D8" s="200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35</v>
      </c>
      <c r="L8" s="200"/>
      <c r="M8" s="200"/>
      <c r="N8" s="11" t="s">
        <v>53</v>
      </c>
      <c r="O8" s="12" t="s">
        <v>57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18.7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18.7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2.25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19.5" x14ac:dyDescent="0.35">
      <c r="A11" s="188" t="s">
        <v>14</v>
      </c>
      <c r="B11" s="189"/>
      <c r="C11" s="189"/>
      <c r="D11" s="190"/>
      <c r="E11" s="94">
        <f t="shared" ref="E11:J11" si="0">E8+E9+E10</f>
        <v>375</v>
      </c>
      <c r="F11" s="39">
        <f t="shared" si="0"/>
        <v>27.82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94">
        <f t="shared" ref="N11:S11" si="1">N8+N9+N10</f>
        <v>405</v>
      </c>
      <c r="O11" s="39">
        <f t="shared" si="1"/>
        <v>31.67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4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4.7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3.25" customHeight="1" x14ac:dyDescent="0.35">
      <c r="A15" s="188" t="s">
        <v>14</v>
      </c>
      <c r="B15" s="189"/>
      <c r="C15" s="189"/>
      <c r="D15" s="190"/>
      <c r="E15" s="94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94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55.5" customHeight="1" x14ac:dyDescent="0.3">
      <c r="A17" s="19">
        <v>65</v>
      </c>
      <c r="B17" s="180" t="s">
        <v>132</v>
      </c>
      <c r="C17" s="181"/>
      <c r="D17" s="182"/>
      <c r="E17" s="11" t="s">
        <v>62</v>
      </c>
      <c r="F17" s="12" t="s">
        <v>207</v>
      </c>
      <c r="G17" s="21">
        <v>1.86</v>
      </c>
      <c r="H17" s="21">
        <v>3.73</v>
      </c>
      <c r="I17" s="21">
        <v>7.14</v>
      </c>
      <c r="J17" s="21">
        <v>92.4</v>
      </c>
      <c r="K17" s="180" t="s">
        <v>132</v>
      </c>
      <c r="L17" s="181"/>
      <c r="M17" s="182"/>
      <c r="N17" s="11" t="s">
        <v>26</v>
      </c>
      <c r="O17" s="12" t="s">
        <v>208</v>
      </c>
      <c r="P17" s="21">
        <v>3.1</v>
      </c>
      <c r="Q17" s="21">
        <v>6</v>
      </c>
      <c r="R17" s="21">
        <v>11.9</v>
      </c>
      <c r="S17" s="21">
        <v>154</v>
      </c>
    </row>
    <row r="18" spans="1:19" ht="47.25" customHeight="1" x14ac:dyDescent="0.3">
      <c r="A18" s="19">
        <v>128</v>
      </c>
      <c r="B18" s="200" t="s">
        <v>92</v>
      </c>
      <c r="C18" s="200"/>
      <c r="D18" s="200"/>
      <c r="E18" s="11" t="s">
        <v>43</v>
      </c>
      <c r="F18" s="12" t="s">
        <v>209</v>
      </c>
      <c r="G18" s="21">
        <v>5.0199999999999996</v>
      </c>
      <c r="H18" s="21">
        <v>4.07</v>
      </c>
      <c r="I18" s="21">
        <v>31.79</v>
      </c>
      <c r="J18" s="21">
        <v>117.76</v>
      </c>
      <c r="K18" s="200" t="s">
        <v>92</v>
      </c>
      <c r="L18" s="200"/>
      <c r="M18" s="200"/>
      <c r="N18" s="11" t="s">
        <v>43</v>
      </c>
      <c r="O18" s="12" t="s">
        <v>209</v>
      </c>
      <c r="P18" s="21">
        <v>5.0199999999999996</v>
      </c>
      <c r="Q18" s="21">
        <v>4.07</v>
      </c>
      <c r="R18" s="21">
        <v>31.79</v>
      </c>
      <c r="S18" s="21">
        <v>117.76</v>
      </c>
    </row>
    <row r="19" spans="1:19" ht="52.5" customHeight="1" x14ac:dyDescent="0.3">
      <c r="A19" s="19" t="s">
        <v>210</v>
      </c>
      <c r="B19" s="200" t="s">
        <v>133</v>
      </c>
      <c r="C19" s="200"/>
      <c r="D19" s="200"/>
      <c r="E19" s="11" t="s">
        <v>42</v>
      </c>
      <c r="F19" s="12" t="s">
        <v>124</v>
      </c>
      <c r="G19" s="21">
        <v>11.34</v>
      </c>
      <c r="H19" s="21">
        <v>15.04</v>
      </c>
      <c r="I19" s="21">
        <v>21.7</v>
      </c>
      <c r="J19" s="21">
        <v>291.8</v>
      </c>
      <c r="K19" s="200" t="s">
        <v>134</v>
      </c>
      <c r="L19" s="200"/>
      <c r="M19" s="200"/>
      <c r="N19" s="11" t="s">
        <v>53</v>
      </c>
      <c r="O19" s="12" t="s">
        <v>211</v>
      </c>
      <c r="P19" s="21">
        <v>13.61</v>
      </c>
      <c r="Q19" s="21">
        <v>19.37</v>
      </c>
      <c r="R19" s="21">
        <v>20.69</v>
      </c>
      <c r="S19" s="21">
        <v>293.54000000000002</v>
      </c>
    </row>
    <row r="20" spans="1:19" ht="40.5" customHeight="1" x14ac:dyDescent="0.3">
      <c r="A20" s="15" t="s">
        <v>212</v>
      </c>
      <c r="B20" s="194" t="s">
        <v>49</v>
      </c>
      <c r="C20" s="195"/>
      <c r="D20" s="196"/>
      <c r="E20" s="16" t="s">
        <v>23</v>
      </c>
      <c r="F20" s="17" t="s">
        <v>213</v>
      </c>
      <c r="G20" s="24">
        <v>0.7</v>
      </c>
      <c r="H20" s="24">
        <v>0.3</v>
      </c>
      <c r="I20" s="24">
        <v>22.8</v>
      </c>
      <c r="J20" s="24">
        <v>97</v>
      </c>
      <c r="K20" s="194" t="s">
        <v>93</v>
      </c>
      <c r="L20" s="195"/>
      <c r="M20" s="196"/>
      <c r="N20" s="16" t="s">
        <v>23</v>
      </c>
      <c r="O20" s="17" t="s">
        <v>135</v>
      </c>
      <c r="P20" s="24">
        <v>0.5</v>
      </c>
      <c r="Q20" s="24">
        <v>0</v>
      </c>
      <c r="R20" s="24">
        <v>27</v>
      </c>
      <c r="S20" s="24">
        <v>110</v>
      </c>
    </row>
    <row r="21" spans="1:19" ht="38.2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56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214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36.7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152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152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7.5" customHeight="1" x14ac:dyDescent="0.3">
      <c r="A23" s="10"/>
      <c r="B23" s="180"/>
      <c r="C23" s="181"/>
      <c r="D23" s="182"/>
      <c r="E23" s="11"/>
      <c r="F23" s="12"/>
      <c r="G23" s="61"/>
      <c r="H23" s="61"/>
      <c r="I23" s="61"/>
      <c r="J23" s="61"/>
      <c r="K23" s="180"/>
      <c r="L23" s="181"/>
      <c r="M23" s="182"/>
      <c r="N23" s="11"/>
      <c r="O23" s="12"/>
      <c r="P23" s="61"/>
      <c r="Q23" s="61"/>
      <c r="R23" s="61"/>
      <c r="S23" s="61"/>
    </row>
    <row r="24" spans="1:19" ht="6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5.2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94">
        <f t="shared" ref="E26:J26" si="4">E17+E18+E19+E20+E21+E22+E23+E24+E25</f>
        <v>720</v>
      </c>
      <c r="F26" s="40">
        <f t="shared" si="4"/>
        <v>91.759999999999991</v>
      </c>
      <c r="G26" s="27">
        <f t="shared" si="4"/>
        <v>23.279999999999998</v>
      </c>
      <c r="H26" s="27">
        <f t="shared" si="4"/>
        <v>23.7</v>
      </c>
      <c r="I26" s="27">
        <f t="shared" si="4"/>
        <v>109.78999999999999</v>
      </c>
      <c r="J26" s="27">
        <f t="shared" si="4"/>
        <v>727.76</v>
      </c>
      <c r="K26" s="188" t="s">
        <v>14</v>
      </c>
      <c r="L26" s="189"/>
      <c r="M26" s="190"/>
      <c r="N26" s="94">
        <f t="shared" ref="N26:S26" si="5">N17+N18+N19+N20+N21+N22+N23+N24+N25</f>
        <v>810</v>
      </c>
      <c r="O26" s="40">
        <f t="shared" si="5"/>
        <v>102.89</v>
      </c>
      <c r="P26" s="33">
        <f t="shared" si="5"/>
        <v>28.009999999999998</v>
      </c>
      <c r="Q26" s="33">
        <f t="shared" si="5"/>
        <v>30.2</v>
      </c>
      <c r="R26" s="33">
        <f t="shared" si="5"/>
        <v>125.99999999999999</v>
      </c>
      <c r="S26" s="33">
        <f t="shared" si="5"/>
        <v>845</v>
      </c>
    </row>
    <row r="27" spans="1:19" ht="18.75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40.5" customHeight="1" x14ac:dyDescent="0.3">
      <c r="A28" s="19">
        <v>240</v>
      </c>
      <c r="B28" s="180" t="s">
        <v>46</v>
      </c>
      <c r="C28" s="181"/>
      <c r="D28" s="182"/>
      <c r="E28" s="11" t="s">
        <v>42</v>
      </c>
      <c r="F28" s="12" t="s">
        <v>54</v>
      </c>
      <c r="G28" s="29">
        <v>3.7</v>
      </c>
      <c r="H28" s="29">
        <v>6.11</v>
      </c>
      <c r="I28" s="29">
        <v>37.31</v>
      </c>
      <c r="J28" s="29">
        <v>219</v>
      </c>
      <c r="K28" s="180" t="s">
        <v>46</v>
      </c>
      <c r="L28" s="181"/>
      <c r="M28" s="182"/>
      <c r="N28" s="11" t="s">
        <v>23</v>
      </c>
      <c r="O28" s="12" t="s">
        <v>54</v>
      </c>
      <c r="P28" s="29">
        <v>4.93</v>
      </c>
      <c r="Q28" s="29">
        <v>8.15</v>
      </c>
      <c r="R28" s="29">
        <v>49.75</v>
      </c>
      <c r="S28" s="29">
        <v>292</v>
      </c>
    </row>
    <row r="29" spans="1:19" ht="36" customHeight="1" x14ac:dyDescent="0.3">
      <c r="A29" s="10">
        <v>367</v>
      </c>
      <c r="B29" s="180" t="s">
        <v>47</v>
      </c>
      <c r="C29" s="181"/>
      <c r="D29" s="182"/>
      <c r="E29" s="11" t="s">
        <v>24</v>
      </c>
      <c r="F29" s="12" t="s">
        <v>215</v>
      </c>
      <c r="G29" s="31">
        <v>15.45</v>
      </c>
      <c r="H29" s="31">
        <v>16.5</v>
      </c>
      <c r="I29" s="31">
        <v>3.15</v>
      </c>
      <c r="J29" s="31">
        <v>222.75</v>
      </c>
      <c r="K29" s="180" t="s">
        <v>47</v>
      </c>
      <c r="L29" s="181"/>
      <c r="M29" s="182"/>
      <c r="N29" s="11" t="s">
        <v>24</v>
      </c>
      <c r="O29" s="12" t="s">
        <v>216</v>
      </c>
      <c r="P29" s="31">
        <v>15.45</v>
      </c>
      <c r="Q29" s="31">
        <v>16.5</v>
      </c>
      <c r="R29" s="31">
        <v>3.15</v>
      </c>
      <c r="S29" s="31">
        <v>222.75</v>
      </c>
    </row>
    <row r="30" spans="1:19" ht="34.5" customHeight="1" x14ac:dyDescent="0.3">
      <c r="A30" s="10">
        <v>494</v>
      </c>
      <c r="B30" s="200" t="s">
        <v>27</v>
      </c>
      <c r="C30" s="200"/>
      <c r="D30" s="200"/>
      <c r="E30" s="11" t="s">
        <v>28</v>
      </c>
      <c r="F30" s="12" t="s">
        <v>61</v>
      </c>
      <c r="G30" s="31">
        <v>0.1</v>
      </c>
      <c r="H30" s="31">
        <v>0</v>
      </c>
      <c r="I30" s="31">
        <v>15.2</v>
      </c>
      <c r="J30" s="31">
        <v>61</v>
      </c>
      <c r="K30" s="200" t="s">
        <v>27</v>
      </c>
      <c r="L30" s="200"/>
      <c r="M30" s="200"/>
      <c r="N30" s="11" t="s">
        <v>28</v>
      </c>
      <c r="O30" s="12" t="s">
        <v>73</v>
      </c>
      <c r="P30" s="31">
        <v>0.1</v>
      </c>
      <c r="Q30" s="31">
        <v>0</v>
      </c>
      <c r="R30" s="31">
        <v>15.2</v>
      </c>
      <c r="S30" s="31">
        <v>61</v>
      </c>
    </row>
    <row r="31" spans="1:19" ht="31.5" customHeight="1" x14ac:dyDescent="0.3">
      <c r="A31" s="13">
        <v>108</v>
      </c>
      <c r="B31" s="180" t="s">
        <v>21</v>
      </c>
      <c r="C31" s="181"/>
      <c r="D31" s="182"/>
      <c r="E31" s="11" t="s">
        <v>22</v>
      </c>
      <c r="F31" s="12" t="s">
        <v>48</v>
      </c>
      <c r="G31" s="31">
        <v>1.9</v>
      </c>
      <c r="H31" s="31">
        <v>0.2</v>
      </c>
      <c r="I31" s="31">
        <v>12.3</v>
      </c>
      <c r="J31" s="31">
        <v>58.75</v>
      </c>
      <c r="K31" s="180" t="s">
        <v>21</v>
      </c>
      <c r="L31" s="181"/>
      <c r="M31" s="182"/>
      <c r="N31" s="11" t="s">
        <v>22</v>
      </c>
      <c r="O31" s="12" t="s">
        <v>115</v>
      </c>
      <c r="P31" s="31">
        <v>1.9</v>
      </c>
      <c r="Q31" s="31">
        <v>0.2</v>
      </c>
      <c r="R31" s="31">
        <v>12.3</v>
      </c>
      <c r="S31" s="31">
        <v>58.75</v>
      </c>
    </row>
    <row r="32" spans="1:19" ht="33.75" customHeight="1" x14ac:dyDescent="0.3">
      <c r="A32" s="10">
        <v>109</v>
      </c>
      <c r="B32" s="180" t="s">
        <v>71</v>
      </c>
      <c r="C32" s="181"/>
      <c r="D32" s="182"/>
      <c r="E32" s="11" t="s">
        <v>66</v>
      </c>
      <c r="F32" s="12" t="s">
        <v>67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71</v>
      </c>
      <c r="L32" s="181"/>
      <c r="M32" s="182"/>
      <c r="N32" s="11" t="s">
        <v>51</v>
      </c>
      <c r="O32" s="12" t="s">
        <v>52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18.75" customHeight="1" x14ac:dyDescent="0.3">
      <c r="A33" s="13"/>
      <c r="B33" s="180"/>
      <c r="C33" s="181"/>
      <c r="D33" s="182"/>
      <c r="E33" s="22"/>
      <c r="F33" s="23"/>
      <c r="G33" s="34"/>
      <c r="H33" s="34"/>
      <c r="I33" s="34"/>
      <c r="J33" s="34"/>
      <c r="K33" s="180"/>
      <c r="L33" s="181"/>
      <c r="M33" s="182"/>
      <c r="N33" s="22"/>
      <c r="O33" s="23"/>
      <c r="P33" s="34"/>
      <c r="Q33" s="34"/>
      <c r="R33" s="34"/>
      <c r="S33" s="34"/>
    </row>
    <row r="34" spans="1:19" ht="19.5" x14ac:dyDescent="0.35">
      <c r="A34" s="188" t="s">
        <v>14</v>
      </c>
      <c r="B34" s="189"/>
      <c r="C34" s="189"/>
      <c r="D34" s="190"/>
      <c r="E34" s="160">
        <f t="shared" ref="E34:J34" si="6">E28+E29+E30+E31+E32+E33</f>
        <v>492</v>
      </c>
      <c r="F34" s="39">
        <f t="shared" si="6"/>
        <v>64.25</v>
      </c>
      <c r="G34" s="33">
        <f t="shared" si="6"/>
        <v>22.47</v>
      </c>
      <c r="H34" s="33">
        <f t="shared" si="6"/>
        <v>23.049999999999997</v>
      </c>
      <c r="I34" s="33">
        <f t="shared" si="6"/>
        <v>74.639999999999986</v>
      </c>
      <c r="J34" s="33">
        <f t="shared" si="6"/>
        <v>596.29999999999995</v>
      </c>
      <c r="K34" s="188" t="s">
        <v>14</v>
      </c>
      <c r="L34" s="189"/>
      <c r="M34" s="190"/>
      <c r="N34" s="160">
        <f t="shared" ref="N34:S34" si="7">N28+N29+N30+N31+N32+N33</f>
        <v>552</v>
      </c>
      <c r="O34" s="39">
        <f t="shared" si="7"/>
        <v>49.27</v>
      </c>
      <c r="P34" s="27">
        <f t="shared" si="7"/>
        <v>24.36</v>
      </c>
      <c r="Q34" s="27">
        <f t="shared" si="7"/>
        <v>25.209999999999997</v>
      </c>
      <c r="R34" s="27">
        <f t="shared" si="7"/>
        <v>90.419999999999987</v>
      </c>
      <c r="S34" s="27">
        <f t="shared" si="7"/>
        <v>686.7</v>
      </c>
    </row>
    <row r="35" spans="1:19" ht="18.75" customHeight="1" x14ac:dyDescent="0.3">
      <c r="A35" s="201" t="s">
        <v>18</v>
      </c>
      <c r="B35" s="202"/>
      <c r="C35" s="202"/>
      <c r="D35" s="202"/>
      <c r="E35" s="202"/>
      <c r="F35" s="202"/>
      <c r="G35" s="202"/>
      <c r="H35" s="202"/>
      <c r="I35" s="202"/>
      <c r="J35" s="203"/>
      <c r="K35" s="188" t="s">
        <v>18</v>
      </c>
      <c r="L35" s="189"/>
      <c r="M35" s="189"/>
      <c r="N35" s="189"/>
      <c r="O35" s="189"/>
      <c r="P35" s="189"/>
      <c r="Q35" s="189"/>
      <c r="R35" s="189"/>
      <c r="S35" s="189"/>
    </row>
    <row r="36" spans="1:19" ht="26.25" customHeight="1" x14ac:dyDescent="0.3">
      <c r="A36" s="10">
        <v>517</v>
      </c>
      <c r="B36" s="194" t="s">
        <v>87</v>
      </c>
      <c r="C36" s="195"/>
      <c r="D36" s="196"/>
      <c r="E36" s="16" t="s">
        <v>23</v>
      </c>
      <c r="F36" s="17" t="s">
        <v>52</v>
      </c>
      <c r="G36" s="24">
        <v>10</v>
      </c>
      <c r="H36" s="24">
        <v>6.4</v>
      </c>
      <c r="I36" s="24">
        <v>17</v>
      </c>
      <c r="J36" s="24">
        <v>174</v>
      </c>
      <c r="K36" s="194" t="s">
        <v>87</v>
      </c>
      <c r="L36" s="195"/>
      <c r="M36" s="196"/>
      <c r="N36" s="16" t="s">
        <v>23</v>
      </c>
      <c r="O36" s="17" t="s">
        <v>52</v>
      </c>
      <c r="P36" s="24">
        <v>10</v>
      </c>
      <c r="Q36" s="24">
        <v>6.4</v>
      </c>
      <c r="R36" s="24">
        <v>17</v>
      </c>
      <c r="S36" s="24">
        <v>174</v>
      </c>
    </row>
    <row r="37" spans="1:19" ht="39.75" customHeight="1" x14ac:dyDescent="0.3">
      <c r="A37" s="10" t="s">
        <v>89</v>
      </c>
      <c r="B37" s="180" t="s">
        <v>90</v>
      </c>
      <c r="C37" s="181"/>
      <c r="D37" s="182"/>
      <c r="E37" s="11" t="s">
        <v>98</v>
      </c>
      <c r="F37" s="12" t="s">
        <v>52</v>
      </c>
      <c r="G37" s="31">
        <v>4.12</v>
      </c>
      <c r="H37" s="31">
        <v>4.03</v>
      </c>
      <c r="I37" s="31">
        <v>14.05</v>
      </c>
      <c r="J37" s="31">
        <v>45.5</v>
      </c>
      <c r="K37" s="180" t="s">
        <v>90</v>
      </c>
      <c r="L37" s="181"/>
      <c r="M37" s="182"/>
      <c r="N37" s="11" t="s">
        <v>64</v>
      </c>
      <c r="O37" s="12" t="s">
        <v>52</v>
      </c>
      <c r="P37" s="31">
        <v>4.12</v>
      </c>
      <c r="Q37" s="31">
        <v>4.03</v>
      </c>
      <c r="R37" s="31">
        <v>18.04</v>
      </c>
      <c r="S37" s="31">
        <v>77.31</v>
      </c>
    </row>
    <row r="38" spans="1:19" ht="19.5" x14ac:dyDescent="0.35">
      <c r="A38" s="188" t="s">
        <v>14</v>
      </c>
      <c r="B38" s="189"/>
      <c r="C38" s="189"/>
      <c r="D38" s="190"/>
      <c r="E38" s="160">
        <f t="shared" ref="E38:J38" si="8">E36+E37</f>
        <v>245</v>
      </c>
      <c r="F38" s="40">
        <f t="shared" si="8"/>
        <v>0</v>
      </c>
      <c r="G38" s="46">
        <f t="shared" si="8"/>
        <v>14.120000000000001</v>
      </c>
      <c r="H38" s="46">
        <f t="shared" si="8"/>
        <v>10.43</v>
      </c>
      <c r="I38" s="46">
        <f t="shared" si="8"/>
        <v>31.05</v>
      </c>
      <c r="J38" s="46">
        <f t="shared" si="8"/>
        <v>219.5</v>
      </c>
      <c r="K38" s="188" t="s">
        <v>14</v>
      </c>
      <c r="L38" s="189"/>
      <c r="M38" s="190"/>
      <c r="N38" s="160">
        <f t="shared" ref="N38:S38" si="9">N36+N37</f>
        <v>250</v>
      </c>
      <c r="O38" s="40">
        <f t="shared" si="9"/>
        <v>0</v>
      </c>
      <c r="P38" s="27">
        <f t="shared" si="9"/>
        <v>14.120000000000001</v>
      </c>
      <c r="Q38" s="27">
        <f t="shared" si="9"/>
        <v>10.43</v>
      </c>
      <c r="R38" s="27">
        <f t="shared" si="9"/>
        <v>35.04</v>
      </c>
      <c r="S38" s="27">
        <f t="shared" si="9"/>
        <v>251.31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2052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2237</v>
      </c>
      <c r="O39" s="35">
        <f>O11+O15+O26+O34</f>
        <v>183.83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A34:D34"/>
    <mergeCell ref="K34:M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19" workbookViewId="0">
      <selection activeCell="A20" sqref="A20:S20"/>
    </sheetView>
  </sheetViews>
  <sheetFormatPr defaultRowHeight="15" x14ac:dyDescent="0.25"/>
  <cols>
    <col min="4" max="4" width="16.5703125" customWidth="1"/>
    <col min="6" max="6" width="11.5703125" customWidth="1"/>
    <col min="10" max="10" width="12" customWidth="1"/>
    <col min="13" max="13" width="15.42578125" customWidth="1"/>
    <col min="15" max="15" width="12.140625" customWidth="1"/>
    <col min="16" max="16" width="8.5703125" customWidth="1"/>
    <col min="19" max="19" width="11.42578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20"/>
      <c r="M2" s="120"/>
      <c r="N2" s="120"/>
      <c r="O2" s="121"/>
      <c r="P2" s="120" t="s">
        <v>32</v>
      </c>
      <c r="Q2" s="120"/>
      <c r="R2" s="120"/>
      <c r="S2" s="121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229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59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59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7.5" customHeight="1" x14ac:dyDescent="0.3">
      <c r="A8" s="19">
        <v>247</v>
      </c>
      <c r="B8" s="200" t="s">
        <v>91</v>
      </c>
      <c r="C8" s="200"/>
      <c r="D8" s="200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91</v>
      </c>
      <c r="L8" s="200"/>
      <c r="M8" s="200"/>
      <c r="N8" s="11" t="s">
        <v>53</v>
      </c>
      <c r="O8" s="12" t="s">
        <v>63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9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5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9.2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44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2.25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19.5" x14ac:dyDescent="0.35">
      <c r="A11" s="188" t="s">
        <v>14</v>
      </c>
      <c r="B11" s="189"/>
      <c r="C11" s="189"/>
      <c r="D11" s="190"/>
      <c r="E11" s="158">
        <f t="shared" ref="E11:J11" si="0">E8+E9+E10</f>
        <v>375</v>
      </c>
      <c r="F11" s="158">
        <f t="shared" si="0"/>
        <v>27.78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158">
        <f t="shared" ref="N11:S11" si="1">N8+N9+N10</f>
        <v>405</v>
      </c>
      <c r="O11" s="158">
        <f t="shared" si="1"/>
        <v>30.490000000000002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7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7.7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19.5" x14ac:dyDescent="0.35">
      <c r="A15" s="188" t="s">
        <v>14</v>
      </c>
      <c r="B15" s="189"/>
      <c r="C15" s="189"/>
      <c r="D15" s="190"/>
      <c r="E15" s="158">
        <f t="shared" ref="E15:J15" si="2">E13+E14</f>
        <v>220</v>
      </c>
      <c r="F15" s="40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158">
        <f t="shared" ref="N15:S15" si="3">N13+N14</f>
        <v>220</v>
      </c>
      <c r="O15" s="40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64.5" customHeight="1" x14ac:dyDescent="0.3">
      <c r="A17" s="19">
        <v>5</v>
      </c>
      <c r="B17" s="180" t="s">
        <v>118</v>
      </c>
      <c r="C17" s="181"/>
      <c r="D17" s="182"/>
      <c r="E17" s="11" t="s">
        <v>62</v>
      </c>
      <c r="F17" s="12" t="s">
        <v>119</v>
      </c>
      <c r="G17" s="21">
        <v>1.38</v>
      </c>
      <c r="H17" s="21">
        <v>1.18</v>
      </c>
      <c r="I17" s="21">
        <v>6.73</v>
      </c>
      <c r="J17" s="21">
        <v>74.400000000000006</v>
      </c>
      <c r="K17" s="180" t="s">
        <v>118</v>
      </c>
      <c r="L17" s="181"/>
      <c r="M17" s="182"/>
      <c r="N17" s="11" t="s">
        <v>26</v>
      </c>
      <c r="O17" s="12" t="s">
        <v>120</v>
      </c>
      <c r="P17" s="21">
        <v>2.2999999999999998</v>
      </c>
      <c r="Q17" s="21">
        <v>1.97</v>
      </c>
      <c r="R17" s="21">
        <v>11.22</v>
      </c>
      <c r="S17" s="21">
        <v>124</v>
      </c>
    </row>
    <row r="18" spans="1:19" ht="51" customHeight="1" x14ac:dyDescent="0.3">
      <c r="A18" s="15">
        <v>145</v>
      </c>
      <c r="B18" s="194" t="s">
        <v>74</v>
      </c>
      <c r="C18" s="195"/>
      <c r="D18" s="196"/>
      <c r="E18" s="16" t="s">
        <v>23</v>
      </c>
      <c r="F18" s="17" t="s">
        <v>230</v>
      </c>
      <c r="G18" s="70">
        <v>1.84</v>
      </c>
      <c r="H18" s="70">
        <v>3.4</v>
      </c>
      <c r="I18" s="70">
        <v>12.1</v>
      </c>
      <c r="J18" s="70">
        <v>86.4</v>
      </c>
      <c r="K18" s="194" t="s">
        <v>74</v>
      </c>
      <c r="L18" s="195"/>
      <c r="M18" s="196"/>
      <c r="N18" s="16" t="s">
        <v>43</v>
      </c>
      <c r="O18" s="17" t="s">
        <v>231</v>
      </c>
      <c r="P18" s="70">
        <v>2.2999999999999998</v>
      </c>
      <c r="Q18" s="70">
        <v>4.25</v>
      </c>
      <c r="R18" s="70">
        <v>15.13</v>
      </c>
      <c r="S18" s="70">
        <v>108</v>
      </c>
    </row>
    <row r="19" spans="1:19" ht="47.25" customHeight="1" x14ac:dyDescent="0.3">
      <c r="A19" s="19">
        <v>429</v>
      </c>
      <c r="B19" s="200" t="s">
        <v>29</v>
      </c>
      <c r="C19" s="200"/>
      <c r="D19" s="200"/>
      <c r="E19" s="11" t="s">
        <v>42</v>
      </c>
      <c r="F19" s="12" t="s">
        <v>232</v>
      </c>
      <c r="G19" s="21">
        <v>3.15</v>
      </c>
      <c r="H19" s="21">
        <v>6.6</v>
      </c>
      <c r="I19" s="21">
        <v>16.350000000000001</v>
      </c>
      <c r="J19" s="21">
        <v>138</v>
      </c>
      <c r="K19" s="200" t="s">
        <v>29</v>
      </c>
      <c r="L19" s="200"/>
      <c r="M19" s="200"/>
      <c r="N19" s="11" t="s">
        <v>53</v>
      </c>
      <c r="O19" s="12" t="s">
        <v>233</v>
      </c>
      <c r="P19" s="21">
        <v>3.78</v>
      </c>
      <c r="Q19" s="21">
        <v>7.92</v>
      </c>
      <c r="R19" s="21">
        <v>19.62</v>
      </c>
      <c r="S19" s="21">
        <v>165.6</v>
      </c>
    </row>
    <row r="20" spans="1:19" ht="48.75" customHeight="1" x14ac:dyDescent="0.3">
      <c r="A20" s="20">
        <v>410</v>
      </c>
      <c r="B20" s="179" t="s">
        <v>82</v>
      </c>
      <c r="C20" s="179"/>
      <c r="D20" s="179"/>
      <c r="E20" s="22" t="s">
        <v>24</v>
      </c>
      <c r="F20" s="23" t="s">
        <v>234</v>
      </c>
      <c r="G20" s="53">
        <v>12.84</v>
      </c>
      <c r="H20" s="53">
        <v>11.96</v>
      </c>
      <c r="I20" s="53">
        <v>11.84</v>
      </c>
      <c r="J20" s="53">
        <v>178.8</v>
      </c>
      <c r="K20" s="179" t="s">
        <v>82</v>
      </c>
      <c r="L20" s="179"/>
      <c r="M20" s="179"/>
      <c r="N20" s="22" t="s">
        <v>26</v>
      </c>
      <c r="O20" s="23" t="s">
        <v>235</v>
      </c>
      <c r="P20" s="53">
        <v>14.27</v>
      </c>
      <c r="Q20" s="53">
        <v>13.29</v>
      </c>
      <c r="R20" s="53">
        <v>13.16</v>
      </c>
      <c r="S20" s="53">
        <v>198.67</v>
      </c>
    </row>
    <row r="21" spans="1:19" ht="49.5" customHeight="1" x14ac:dyDescent="0.3">
      <c r="A21" s="52">
        <v>508</v>
      </c>
      <c r="B21" s="194" t="s">
        <v>93</v>
      </c>
      <c r="C21" s="195"/>
      <c r="D21" s="196"/>
      <c r="E21" s="16" t="s">
        <v>23</v>
      </c>
      <c r="F21" s="17" t="s">
        <v>135</v>
      </c>
      <c r="G21" s="24">
        <v>0.5</v>
      </c>
      <c r="H21" s="24">
        <v>0</v>
      </c>
      <c r="I21" s="24">
        <v>27</v>
      </c>
      <c r="J21" s="24">
        <v>110</v>
      </c>
      <c r="K21" s="194" t="s">
        <v>93</v>
      </c>
      <c r="L21" s="195"/>
      <c r="M21" s="196"/>
      <c r="N21" s="16" t="s">
        <v>23</v>
      </c>
      <c r="O21" s="17" t="s">
        <v>135</v>
      </c>
      <c r="P21" s="24">
        <v>0.5</v>
      </c>
      <c r="Q21" s="24">
        <v>0</v>
      </c>
      <c r="R21" s="24">
        <v>27</v>
      </c>
      <c r="S21" s="24">
        <v>110</v>
      </c>
    </row>
    <row r="22" spans="1:19" ht="39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125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126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43.5" customHeight="1" x14ac:dyDescent="0.3">
      <c r="A23" s="10">
        <v>110</v>
      </c>
      <c r="B23" s="180" t="s">
        <v>25</v>
      </c>
      <c r="C23" s="181"/>
      <c r="D23" s="182"/>
      <c r="E23" s="11" t="s">
        <v>66</v>
      </c>
      <c r="F23" s="12" t="s">
        <v>127</v>
      </c>
      <c r="G23" s="26">
        <v>1.32</v>
      </c>
      <c r="H23" s="31">
        <v>0.24</v>
      </c>
      <c r="I23" s="31">
        <v>6.8</v>
      </c>
      <c r="J23" s="31">
        <v>36.200000000000003</v>
      </c>
      <c r="K23" s="180" t="s">
        <v>25</v>
      </c>
      <c r="L23" s="181"/>
      <c r="M23" s="182"/>
      <c r="N23" s="11" t="s">
        <v>51</v>
      </c>
      <c r="O23" s="12" t="s">
        <v>127</v>
      </c>
      <c r="P23" s="26">
        <v>1.98</v>
      </c>
      <c r="Q23" s="31">
        <v>0.36</v>
      </c>
      <c r="R23" s="31">
        <v>10.199999999999999</v>
      </c>
      <c r="S23" s="31">
        <v>54.3</v>
      </c>
    </row>
    <row r="24" spans="1:19" ht="13.5" customHeight="1" x14ac:dyDescent="0.3">
      <c r="A24" s="15"/>
      <c r="B24" s="194"/>
      <c r="C24" s="195"/>
      <c r="D24" s="196"/>
      <c r="E24" s="16"/>
      <c r="F24" s="17"/>
      <c r="G24" s="70"/>
      <c r="H24" s="167"/>
      <c r="I24" s="167"/>
      <c r="J24" s="167"/>
      <c r="K24" s="194"/>
      <c r="L24" s="195"/>
      <c r="M24" s="196"/>
      <c r="N24" s="16"/>
      <c r="O24" s="17"/>
      <c r="P24" s="167"/>
      <c r="Q24" s="167"/>
      <c r="R24" s="167"/>
      <c r="S24" s="167"/>
    </row>
    <row r="25" spans="1:19" ht="10.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58">
        <f t="shared" ref="E26:J26" si="4">E17+E18+E19+E20+E21+E22+E23+E24+E25</f>
        <v>760</v>
      </c>
      <c r="F26" s="40">
        <f t="shared" si="4"/>
        <v>91.76</v>
      </c>
      <c r="G26" s="27">
        <f t="shared" si="4"/>
        <v>24.07</v>
      </c>
      <c r="H26" s="27">
        <f t="shared" si="4"/>
        <v>23.7</v>
      </c>
      <c r="I26" s="27">
        <f t="shared" si="4"/>
        <v>100.49999999999999</v>
      </c>
      <c r="J26" s="27">
        <f t="shared" si="4"/>
        <v>717.80000000000007</v>
      </c>
      <c r="K26" s="188" t="s">
        <v>14</v>
      </c>
      <c r="L26" s="189"/>
      <c r="M26" s="190"/>
      <c r="N26" s="158">
        <f t="shared" ref="N26:S26" si="5">N17+N18+N19+N20+N21+N22+N23+N24+N25</f>
        <v>910</v>
      </c>
      <c r="O26" s="40">
        <f t="shared" si="5"/>
        <v>102.89000000000001</v>
      </c>
      <c r="P26" s="33">
        <f t="shared" si="5"/>
        <v>28.93</v>
      </c>
      <c r="Q26" s="33">
        <f t="shared" si="5"/>
        <v>28.189999999999998</v>
      </c>
      <c r="R26" s="33">
        <f t="shared" si="5"/>
        <v>120.92999999999999</v>
      </c>
      <c r="S26" s="33">
        <f t="shared" si="5"/>
        <v>878.06999999999994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9" customHeight="1" x14ac:dyDescent="0.3">
      <c r="A28" s="19">
        <v>65</v>
      </c>
      <c r="B28" s="180" t="s">
        <v>132</v>
      </c>
      <c r="C28" s="181"/>
      <c r="D28" s="182"/>
      <c r="E28" s="11" t="s">
        <v>62</v>
      </c>
      <c r="F28" s="12" t="s">
        <v>143</v>
      </c>
      <c r="G28" s="21">
        <v>1.86</v>
      </c>
      <c r="H28" s="21">
        <v>6.84</v>
      </c>
      <c r="I28" s="21">
        <v>7.14</v>
      </c>
      <c r="J28" s="21">
        <v>92.4</v>
      </c>
      <c r="K28" s="180" t="s">
        <v>132</v>
      </c>
      <c r="L28" s="181"/>
      <c r="M28" s="182"/>
      <c r="N28" s="11" t="s">
        <v>26</v>
      </c>
      <c r="O28" s="12" t="s">
        <v>144</v>
      </c>
      <c r="P28" s="21">
        <v>3.1</v>
      </c>
      <c r="Q28" s="21">
        <v>11.4</v>
      </c>
      <c r="R28" s="21">
        <v>11.9</v>
      </c>
      <c r="S28" s="21">
        <v>154</v>
      </c>
    </row>
    <row r="29" spans="1:19" ht="42" hidden="1" customHeight="1" x14ac:dyDescent="0.3">
      <c r="A29" s="19"/>
      <c r="B29" s="200"/>
      <c r="C29" s="200"/>
      <c r="D29" s="200"/>
      <c r="E29" s="11"/>
      <c r="F29" s="12"/>
      <c r="G29" s="21"/>
      <c r="H29" s="21"/>
      <c r="I29" s="21"/>
      <c r="J29" s="21"/>
      <c r="K29" s="200"/>
      <c r="L29" s="200"/>
      <c r="M29" s="200"/>
      <c r="N29" s="11"/>
      <c r="O29" s="12"/>
      <c r="P29" s="21"/>
      <c r="Q29" s="21"/>
      <c r="R29" s="21"/>
      <c r="S29" s="21"/>
    </row>
    <row r="30" spans="1:19" ht="30.75" customHeight="1" x14ac:dyDescent="0.3">
      <c r="A30" s="19">
        <v>370</v>
      </c>
      <c r="B30" s="200" t="s">
        <v>133</v>
      </c>
      <c r="C30" s="200"/>
      <c r="D30" s="200"/>
      <c r="E30" s="11" t="s">
        <v>53</v>
      </c>
      <c r="F30" s="12" t="s">
        <v>237</v>
      </c>
      <c r="G30" s="21">
        <v>13.61</v>
      </c>
      <c r="H30" s="21">
        <v>18.05</v>
      </c>
      <c r="I30" s="21">
        <v>26.04</v>
      </c>
      <c r="J30" s="21">
        <v>350.16</v>
      </c>
      <c r="K30" s="200" t="s">
        <v>133</v>
      </c>
      <c r="L30" s="200"/>
      <c r="M30" s="200"/>
      <c r="N30" s="11" t="s">
        <v>53</v>
      </c>
      <c r="O30" s="12" t="s">
        <v>236</v>
      </c>
      <c r="P30" s="21">
        <v>13.61</v>
      </c>
      <c r="Q30" s="21">
        <v>18.05</v>
      </c>
      <c r="R30" s="21">
        <v>26.04</v>
      </c>
      <c r="S30" s="21">
        <v>350.16</v>
      </c>
    </row>
    <row r="31" spans="1:19" ht="34.5" customHeight="1" x14ac:dyDescent="0.3">
      <c r="A31" s="15">
        <v>519</v>
      </c>
      <c r="B31" s="194" t="s">
        <v>49</v>
      </c>
      <c r="C31" s="195"/>
      <c r="D31" s="196"/>
      <c r="E31" s="16" t="s">
        <v>23</v>
      </c>
      <c r="F31" s="17" t="s">
        <v>135</v>
      </c>
      <c r="G31" s="24">
        <v>0.7</v>
      </c>
      <c r="H31" s="24">
        <v>0.3</v>
      </c>
      <c r="I31" s="24">
        <v>22.8</v>
      </c>
      <c r="J31" s="24">
        <v>97</v>
      </c>
      <c r="K31" s="194" t="s">
        <v>49</v>
      </c>
      <c r="L31" s="195"/>
      <c r="M31" s="196"/>
      <c r="N31" s="16" t="s">
        <v>23</v>
      </c>
      <c r="O31" s="17" t="s">
        <v>135</v>
      </c>
      <c r="P31" s="24">
        <v>0.7</v>
      </c>
      <c r="Q31" s="24">
        <v>0.3</v>
      </c>
      <c r="R31" s="24">
        <v>22.8</v>
      </c>
      <c r="S31" s="24">
        <v>97</v>
      </c>
    </row>
    <row r="32" spans="1:19" ht="34.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56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52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4.5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152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52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19.5" x14ac:dyDescent="0.35">
      <c r="A34" s="188" t="s">
        <v>14</v>
      </c>
      <c r="B34" s="189"/>
      <c r="C34" s="189"/>
      <c r="D34" s="190"/>
      <c r="E34" s="158">
        <f t="shared" ref="E34:J34" si="6">E28+E29+E30+E31+E32+E33</f>
        <v>500</v>
      </c>
      <c r="F34" s="39">
        <f t="shared" si="6"/>
        <v>64.290000000000006</v>
      </c>
      <c r="G34" s="33">
        <f t="shared" si="6"/>
        <v>20.529999999999998</v>
      </c>
      <c r="H34" s="33">
        <f t="shared" si="6"/>
        <v>25.75</v>
      </c>
      <c r="I34" s="33">
        <f t="shared" si="6"/>
        <v>82.34</v>
      </c>
      <c r="J34" s="33">
        <f t="shared" si="6"/>
        <v>668.36</v>
      </c>
      <c r="K34" s="188" t="s">
        <v>14</v>
      </c>
      <c r="L34" s="189"/>
      <c r="M34" s="190"/>
      <c r="N34" s="158">
        <f t="shared" ref="N34:S34" si="7">N28+N29+N30+N31+N32+N33</f>
        <v>560</v>
      </c>
      <c r="O34" s="40">
        <f t="shared" si="7"/>
        <v>50.45</v>
      </c>
      <c r="P34" s="27">
        <f t="shared" si="7"/>
        <v>23.19</v>
      </c>
      <c r="Q34" s="27">
        <f t="shared" si="7"/>
        <v>30.51</v>
      </c>
      <c r="R34" s="27">
        <f t="shared" si="7"/>
        <v>95.36</v>
      </c>
      <c r="S34" s="27">
        <f t="shared" si="7"/>
        <v>770.86000000000013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18.75" customHeight="1" x14ac:dyDescent="0.3">
      <c r="A36" s="10">
        <v>517</v>
      </c>
      <c r="B36" s="194" t="s">
        <v>87</v>
      </c>
      <c r="C36" s="195"/>
      <c r="D36" s="196"/>
      <c r="E36" s="16" t="s">
        <v>23</v>
      </c>
      <c r="F36" s="17" t="s">
        <v>52</v>
      </c>
      <c r="G36" s="24">
        <v>10</v>
      </c>
      <c r="H36" s="24">
        <v>6.4</v>
      </c>
      <c r="I36" s="24">
        <v>17</v>
      </c>
      <c r="J36" s="24">
        <v>174</v>
      </c>
      <c r="K36" s="194" t="s">
        <v>87</v>
      </c>
      <c r="L36" s="195"/>
      <c r="M36" s="196"/>
      <c r="N36" s="16" t="s">
        <v>23</v>
      </c>
      <c r="O36" s="17" t="s">
        <v>52</v>
      </c>
      <c r="P36" s="24">
        <v>10</v>
      </c>
      <c r="Q36" s="24">
        <v>6.4</v>
      </c>
      <c r="R36" s="24">
        <v>17</v>
      </c>
      <c r="S36" s="24">
        <v>174</v>
      </c>
    </row>
    <row r="37" spans="1:19" ht="18.75" customHeight="1" x14ac:dyDescent="0.3">
      <c r="A37" s="10" t="s">
        <v>89</v>
      </c>
      <c r="B37" s="180" t="s">
        <v>90</v>
      </c>
      <c r="C37" s="181"/>
      <c r="D37" s="182"/>
      <c r="E37" s="11" t="s">
        <v>98</v>
      </c>
      <c r="F37" s="12" t="s">
        <v>52</v>
      </c>
      <c r="G37" s="31">
        <v>4.12</v>
      </c>
      <c r="H37" s="31">
        <v>4.03</v>
      </c>
      <c r="I37" s="31">
        <v>14.05</v>
      </c>
      <c r="J37" s="31">
        <v>45.5</v>
      </c>
      <c r="K37" s="180" t="s">
        <v>90</v>
      </c>
      <c r="L37" s="181"/>
      <c r="M37" s="182"/>
      <c r="N37" s="11" t="s">
        <v>64</v>
      </c>
      <c r="O37" s="12" t="s">
        <v>52</v>
      </c>
      <c r="P37" s="31">
        <v>4.12</v>
      </c>
      <c r="Q37" s="31">
        <v>4.03</v>
      </c>
      <c r="R37" s="31">
        <v>18.04</v>
      </c>
      <c r="S37" s="31">
        <v>77.31</v>
      </c>
    </row>
    <row r="38" spans="1:19" ht="19.5" x14ac:dyDescent="0.35">
      <c r="A38" s="188" t="s">
        <v>14</v>
      </c>
      <c r="B38" s="189"/>
      <c r="C38" s="189"/>
      <c r="D38" s="190"/>
      <c r="E38" s="158">
        <f t="shared" ref="E38:J38" si="8">E36+E37</f>
        <v>245</v>
      </c>
      <c r="F38" s="40">
        <f t="shared" si="8"/>
        <v>0</v>
      </c>
      <c r="G38" s="27">
        <f t="shared" si="8"/>
        <v>14.120000000000001</v>
      </c>
      <c r="H38" s="27">
        <f t="shared" si="8"/>
        <v>10.43</v>
      </c>
      <c r="I38" s="27">
        <f t="shared" si="8"/>
        <v>31.05</v>
      </c>
      <c r="J38" s="27">
        <f t="shared" si="8"/>
        <v>219.5</v>
      </c>
      <c r="K38" s="188" t="s">
        <v>14</v>
      </c>
      <c r="L38" s="189"/>
      <c r="M38" s="190"/>
      <c r="N38" s="158">
        <f t="shared" ref="N38:S38" si="9">N36+N37</f>
        <v>250</v>
      </c>
      <c r="O38" s="40">
        <f t="shared" si="9"/>
        <v>0</v>
      </c>
      <c r="P38" s="27">
        <f t="shared" si="9"/>
        <v>14.120000000000001</v>
      </c>
      <c r="Q38" s="27">
        <f t="shared" si="9"/>
        <v>10.43</v>
      </c>
      <c r="R38" s="27">
        <f t="shared" si="9"/>
        <v>35.04</v>
      </c>
      <c r="S38" s="27">
        <f t="shared" si="9"/>
        <v>251.31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2100</v>
      </c>
      <c r="F39" s="35">
        <f>F11+F15+F26+F34+F38</f>
        <v>183.83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2345</v>
      </c>
      <c r="O39" s="35">
        <f>O11+O15+O26+O34+O38</f>
        <v>183.83000000000004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A34:D34"/>
    <mergeCell ref="K34:M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.70866141732283472" right="0.70866141732283472" top="0" bottom="0" header="0.31496062992125984" footer="0.31496062992125984"/>
  <pageSetup paperSize="9" scale="4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19" workbookViewId="0">
      <selection activeCell="E33" sqref="E33"/>
    </sheetView>
  </sheetViews>
  <sheetFormatPr defaultRowHeight="15" x14ac:dyDescent="0.25"/>
  <cols>
    <col min="4" max="4" width="11.5703125" customWidth="1"/>
    <col min="6" max="6" width="11.85546875" customWidth="1"/>
    <col min="10" max="10" width="10.5703125" customWidth="1"/>
    <col min="13" max="13" width="11.5703125" customWidth="1"/>
    <col min="15" max="15" width="11.28515625" customWidth="1"/>
    <col min="19" max="19" width="11.1406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03"/>
      <c r="M2" s="103"/>
      <c r="N2" s="103"/>
      <c r="O2" s="104"/>
      <c r="P2" s="103" t="s">
        <v>32</v>
      </c>
      <c r="Q2" s="103"/>
      <c r="R2" s="103"/>
      <c r="S2" s="104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238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x14ac:dyDescent="0.25">
      <c r="A6" s="4" t="s">
        <v>4</v>
      </c>
      <c r="B6" s="213" t="s">
        <v>5</v>
      </c>
      <c r="C6" s="214"/>
      <c r="D6" s="215"/>
      <c r="E6" s="10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0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6.25" customHeight="1" x14ac:dyDescent="0.3">
      <c r="A8" s="13">
        <v>260</v>
      </c>
      <c r="B8" s="216" t="s">
        <v>19</v>
      </c>
      <c r="C8" s="217"/>
      <c r="D8" s="218"/>
      <c r="E8" s="14">
        <v>150</v>
      </c>
      <c r="F8" s="14">
        <v>18.13</v>
      </c>
      <c r="G8" s="45">
        <v>5.26</v>
      </c>
      <c r="H8" s="45">
        <v>11.66</v>
      </c>
      <c r="I8" s="45">
        <v>25.06</v>
      </c>
      <c r="J8" s="45">
        <v>226.2</v>
      </c>
      <c r="K8" s="216" t="s">
        <v>19</v>
      </c>
      <c r="L8" s="217"/>
      <c r="M8" s="218"/>
      <c r="N8" s="14">
        <v>180</v>
      </c>
      <c r="O8" s="14">
        <v>18.13</v>
      </c>
      <c r="P8" s="45">
        <v>6.31</v>
      </c>
      <c r="Q8" s="45">
        <v>13.99</v>
      </c>
      <c r="R8" s="45">
        <v>30.07</v>
      </c>
      <c r="S8" s="45">
        <v>271.44</v>
      </c>
    </row>
    <row r="9" spans="1:19" ht="28.5" customHeight="1" x14ac:dyDescent="0.3">
      <c r="A9" s="10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1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8.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48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12" t="s">
        <v>48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19.5" x14ac:dyDescent="0.35">
      <c r="A11" s="188" t="s">
        <v>14</v>
      </c>
      <c r="B11" s="189"/>
      <c r="C11" s="189"/>
      <c r="D11" s="190"/>
      <c r="E11" s="106">
        <f t="shared" ref="E11:J11" si="0">E8+E9+E10</f>
        <v>375</v>
      </c>
      <c r="F11" s="39">
        <f t="shared" si="0"/>
        <v>26.560000000000002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06">
        <f t="shared" ref="N11:S11" si="1">N8+N9+N10</f>
        <v>405</v>
      </c>
      <c r="O11" s="40">
        <f t="shared" si="1"/>
        <v>26.560000000000002</v>
      </c>
      <c r="P11" s="33">
        <f t="shared" si="1"/>
        <v>9.7099999999999991</v>
      </c>
      <c r="Q11" s="33">
        <f t="shared" si="1"/>
        <v>15.49</v>
      </c>
      <c r="R11" s="33">
        <f t="shared" si="1"/>
        <v>58.269999999999996</v>
      </c>
      <c r="S11" s="33">
        <f t="shared" si="1"/>
        <v>411.19</v>
      </c>
    </row>
    <row r="12" spans="1:19" ht="18.75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30.7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9.25" customHeight="1" x14ac:dyDescent="0.3">
      <c r="A14" s="10">
        <v>493</v>
      </c>
      <c r="B14" s="194" t="s">
        <v>31</v>
      </c>
      <c r="C14" s="195"/>
      <c r="D14" s="196"/>
      <c r="E14" s="16" t="s">
        <v>23</v>
      </c>
      <c r="F14" s="17" t="s">
        <v>52</v>
      </c>
      <c r="G14" s="43">
        <v>0.1</v>
      </c>
      <c r="H14" s="43">
        <v>0</v>
      </c>
      <c r="I14" s="43">
        <v>15</v>
      </c>
      <c r="J14" s="24">
        <v>60</v>
      </c>
      <c r="K14" s="194" t="s">
        <v>31</v>
      </c>
      <c r="L14" s="195"/>
      <c r="M14" s="196"/>
      <c r="N14" s="16" t="s">
        <v>23</v>
      </c>
      <c r="O14" s="17" t="s">
        <v>52</v>
      </c>
      <c r="P14" s="43">
        <v>0.1</v>
      </c>
      <c r="Q14" s="43">
        <v>0</v>
      </c>
      <c r="R14" s="43">
        <v>15</v>
      </c>
      <c r="S14" s="24">
        <v>60</v>
      </c>
    </row>
    <row r="15" spans="1:19" ht="21.75" customHeight="1" x14ac:dyDescent="0.35">
      <c r="A15" s="188" t="s">
        <v>14</v>
      </c>
      <c r="B15" s="189"/>
      <c r="C15" s="189"/>
      <c r="D15" s="190"/>
      <c r="E15" s="141">
        <f t="shared" ref="E15:J15" si="2">E13+E14</f>
        <v>240</v>
      </c>
      <c r="F15" s="36">
        <f t="shared" si="2"/>
        <v>0</v>
      </c>
      <c r="G15" s="46">
        <f t="shared" si="2"/>
        <v>1.7000000000000002</v>
      </c>
      <c r="H15" s="46">
        <f t="shared" si="2"/>
        <v>16.7</v>
      </c>
      <c r="I15" s="46">
        <f t="shared" si="2"/>
        <v>25</v>
      </c>
      <c r="J15" s="46">
        <f t="shared" si="2"/>
        <v>257</v>
      </c>
      <c r="K15" s="188" t="s">
        <v>14</v>
      </c>
      <c r="L15" s="189"/>
      <c r="M15" s="190"/>
      <c r="N15" s="141">
        <f t="shared" ref="N15:S15" si="3">N13+N14</f>
        <v>240</v>
      </c>
      <c r="O15" s="36">
        <f t="shared" si="3"/>
        <v>0</v>
      </c>
      <c r="P15" s="46">
        <f t="shared" si="3"/>
        <v>1.7000000000000002</v>
      </c>
      <c r="Q15" s="46">
        <f t="shared" si="3"/>
        <v>16.7</v>
      </c>
      <c r="R15" s="46">
        <f t="shared" si="3"/>
        <v>25</v>
      </c>
      <c r="S15" s="46">
        <f t="shared" si="3"/>
        <v>257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52.5" customHeight="1" x14ac:dyDescent="0.3">
      <c r="A17" s="19">
        <v>66</v>
      </c>
      <c r="B17" s="180" t="s">
        <v>116</v>
      </c>
      <c r="C17" s="181"/>
      <c r="D17" s="182"/>
      <c r="E17" s="11" t="s">
        <v>62</v>
      </c>
      <c r="F17" s="12" t="s">
        <v>162</v>
      </c>
      <c r="G17" s="21">
        <v>1.02</v>
      </c>
      <c r="H17" s="21">
        <v>3.18</v>
      </c>
      <c r="I17" s="21">
        <v>6.52</v>
      </c>
      <c r="J17" s="21">
        <v>64.650000000000006</v>
      </c>
      <c r="K17" s="180" t="s">
        <v>116</v>
      </c>
      <c r="L17" s="181"/>
      <c r="M17" s="182"/>
      <c r="N17" s="11" t="s">
        <v>26</v>
      </c>
      <c r="O17" s="12" t="s">
        <v>163</v>
      </c>
      <c r="P17" s="21">
        <v>1.7</v>
      </c>
      <c r="Q17" s="21">
        <v>5.3</v>
      </c>
      <c r="R17" s="21">
        <v>10.87</v>
      </c>
      <c r="S17" s="21">
        <v>107.75</v>
      </c>
    </row>
    <row r="18" spans="1:19" ht="47.25" customHeight="1" x14ac:dyDescent="0.3">
      <c r="A18" s="19">
        <v>128</v>
      </c>
      <c r="B18" s="200" t="s">
        <v>92</v>
      </c>
      <c r="C18" s="200"/>
      <c r="D18" s="200"/>
      <c r="E18" s="11" t="s">
        <v>43</v>
      </c>
      <c r="F18" s="12" t="s">
        <v>240</v>
      </c>
      <c r="G18" s="21">
        <v>5.0199999999999996</v>
      </c>
      <c r="H18" s="21">
        <v>4.07</v>
      </c>
      <c r="I18" s="21">
        <v>22.5</v>
      </c>
      <c r="J18" s="21">
        <v>95</v>
      </c>
      <c r="K18" s="200" t="s">
        <v>92</v>
      </c>
      <c r="L18" s="200"/>
      <c r="M18" s="200"/>
      <c r="N18" s="11" t="s">
        <v>43</v>
      </c>
      <c r="O18" s="12" t="s">
        <v>239</v>
      </c>
      <c r="P18" s="21">
        <v>5.0199999999999996</v>
      </c>
      <c r="Q18" s="21">
        <v>4.07</v>
      </c>
      <c r="R18" s="21">
        <v>22.5</v>
      </c>
      <c r="S18" s="21">
        <v>95</v>
      </c>
    </row>
    <row r="19" spans="1:19" ht="48" customHeight="1" x14ac:dyDescent="0.3">
      <c r="A19" s="19">
        <v>248</v>
      </c>
      <c r="B19" s="200" t="s">
        <v>40</v>
      </c>
      <c r="C19" s="200"/>
      <c r="D19" s="200"/>
      <c r="E19" s="11" t="s">
        <v>42</v>
      </c>
      <c r="F19" s="12" t="s">
        <v>75</v>
      </c>
      <c r="G19" s="21">
        <v>6.87</v>
      </c>
      <c r="H19" s="21">
        <v>9.66</v>
      </c>
      <c r="I19" s="21">
        <v>24.45</v>
      </c>
      <c r="J19" s="21">
        <v>212.25</v>
      </c>
      <c r="K19" s="200" t="s">
        <v>40</v>
      </c>
      <c r="L19" s="200"/>
      <c r="M19" s="200"/>
      <c r="N19" s="11" t="s">
        <v>53</v>
      </c>
      <c r="O19" s="12" t="s">
        <v>76</v>
      </c>
      <c r="P19" s="21">
        <v>8.24</v>
      </c>
      <c r="Q19" s="21">
        <v>11.59</v>
      </c>
      <c r="R19" s="21">
        <v>29.34</v>
      </c>
      <c r="S19" s="21">
        <v>254.7</v>
      </c>
    </row>
    <row r="20" spans="1:19" ht="40.5" customHeight="1" x14ac:dyDescent="0.3">
      <c r="A20" s="10">
        <v>411</v>
      </c>
      <c r="B20" s="194" t="s">
        <v>77</v>
      </c>
      <c r="C20" s="195"/>
      <c r="D20" s="196"/>
      <c r="E20" s="16" t="s">
        <v>24</v>
      </c>
      <c r="F20" s="17" t="s">
        <v>165</v>
      </c>
      <c r="G20" s="24">
        <v>6.15</v>
      </c>
      <c r="H20" s="24">
        <v>7.08</v>
      </c>
      <c r="I20" s="24">
        <v>5.47</v>
      </c>
      <c r="J20" s="24">
        <v>143.30000000000001</v>
      </c>
      <c r="K20" s="194" t="s">
        <v>77</v>
      </c>
      <c r="L20" s="195"/>
      <c r="M20" s="196"/>
      <c r="N20" s="16" t="s">
        <v>26</v>
      </c>
      <c r="O20" s="17" t="s">
        <v>166</v>
      </c>
      <c r="P20" s="24">
        <v>6.83</v>
      </c>
      <c r="Q20" s="24">
        <v>7.87</v>
      </c>
      <c r="R20" s="24">
        <v>6.08</v>
      </c>
      <c r="S20" s="24">
        <v>159.22</v>
      </c>
    </row>
    <row r="21" spans="1:19" ht="39.75" customHeight="1" x14ac:dyDescent="0.3">
      <c r="A21" s="52">
        <v>493</v>
      </c>
      <c r="B21" s="179" t="s">
        <v>31</v>
      </c>
      <c r="C21" s="179"/>
      <c r="D21" s="179"/>
      <c r="E21" s="22" t="s">
        <v>23</v>
      </c>
      <c r="F21" s="23" t="s">
        <v>56</v>
      </c>
      <c r="G21" s="53">
        <v>0.1</v>
      </c>
      <c r="H21" s="53">
        <v>0</v>
      </c>
      <c r="I21" s="53">
        <v>15</v>
      </c>
      <c r="J21" s="53">
        <v>60</v>
      </c>
      <c r="K21" s="179" t="s">
        <v>31</v>
      </c>
      <c r="L21" s="179"/>
      <c r="M21" s="179"/>
      <c r="N21" s="22" t="s">
        <v>23</v>
      </c>
      <c r="O21" s="23" t="s">
        <v>56</v>
      </c>
      <c r="P21" s="53">
        <v>0.1</v>
      </c>
      <c r="Q21" s="53">
        <v>0</v>
      </c>
      <c r="R21" s="53">
        <v>15</v>
      </c>
      <c r="S21" s="53">
        <v>60</v>
      </c>
    </row>
    <row r="22" spans="1:19" ht="38.2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167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35.25" customHeight="1" x14ac:dyDescent="0.3">
      <c r="A23" s="10">
        <v>109</v>
      </c>
      <c r="B23" s="180" t="s">
        <v>71</v>
      </c>
      <c r="C23" s="181"/>
      <c r="D23" s="182"/>
      <c r="E23" s="11" t="s">
        <v>66</v>
      </c>
      <c r="F23" s="12" t="s">
        <v>152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71</v>
      </c>
      <c r="L23" s="181"/>
      <c r="M23" s="182"/>
      <c r="N23" s="11" t="s">
        <v>51</v>
      </c>
      <c r="O23" s="12" t="s">
        <v>117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12.75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19" ht="9.7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141">
        <f t="shared" ref="E26:J26" si="4">E17+E18+E19+E20+E21+E22+E23+E24+E25</f>
        <v>810</v>
      </c>
      <c r="F26" s="40">
        <f t="shared" si="4"/>
        <v>91.759999999999977</v>
      </c>
      <c r="G26" s="27">
        <f t="shared" si="4"/>
        <v>23.520000000000003</v>
      </c>
      <c r="H26" s="27">
        <f t="shared" si="4"/>
        <v>24.55</v>
      </c>
      <c r="I26" s="27">
        <f t="shared" si="4"/>
        <v>100.30000000000001</v>
      </c>
      <c r="J26" s="27">
        <f t="shared" si="4"/>
        <v>704</v>
      </c>
      <c r="K26" s="188" t="s">
        <v>14</v>
      </c>
      <c r="L26" s="189"/>
      <c r="M26" s="190"/>
      <c r="N26" s="141">
        <f t="shared" ref="N26:S26" si="5">N17+N18+N19+N20+N21+N22+N23+N24+N25</f>
        <v>910</v>
      </c>
      <c r="O26" s="39">
        <f t="shared" si="5"/>
        <v>102.66999999999999</v>
      </c>
      <c r="P26" s="33">
        <f t="shared" si="5"/>
        <v>27.67</v>
      </c>
      <c r="Q26" s="33">
        <f t="shared" si="5"/>
        <v>29.59</v>
      </c>
      <c r="R26" s="33">
        <f t="shared" si="5"/>
        <v>118.40999999999998</v>
      </c>
      <c r="S26" s="33">
        <f t="shared" si="5"/>
        <v>846.37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56.25" customHeight="1" x14ac:dyDescent="0.3">
      <c r="A28" s="19">
        <v>5</v>
      </c>
      <c r="B28" s="180" t="s">
        <v>118</v>
      </c>
      <c r="C28" s="181"/>
      <c r="D28" s="182"/>
      <c r="E28" s="11" t="s">
        <v>62</v>
      </c>
      <c r="F28" s="12" t="s">
        <v>52</v>
      </c>
      <c r="G28" s="21">
        <v>1.38</v>
      </c>
      <c r="H28" s="21">
        <v>1.18</v>
      </c>
      <c r="I28" s="21">
        <v>6.73</v>
      </c>
      <c r="J28" s="21">
        <v>74.400000000000006</v>
      </c>
      <c r="K28" s="180" t="s">
        <v>118</v>
      </c>
      <c r="L28" s="181"/>
      <c r="M28" s="182"/>
      <c r="N28" s="11" t="s">
        <v>26</v>
      </c>
      <c r="O28" s="12" t="s">
        <v>52</v>
      </c>
      <c r="P28" s="21">
        <v>2.2999999999999998</v>
      </c>
      <c r="Q28" s="21">
        <v>1.97</v>
      </c>
      <c r="R28" s="21">
        <v>11.22</v>
      </c>
      <c r="S28" s="21">
        <v>124</v>
      </c>
    </row>
    <row r="29" spans="1:19" ht="40.5" customHeight="1" x14ac:dyDescent="0.3">
      <c r="A29" s="19">
        <v>429</v>
      </c>
      <c r="B29" s="200" t="s">
        <v>29</v>
      </c>
      <c r="C29" s="200"/>
      <c r="D29" s="200"/>
      <c r="E29" s="11" t="s">
        <v>42</v>
      </c>
      <c r="F29" s="12" t="s">
        <v>241</v>
      </c>
      <c r="G29" s="21">
        <v>3.15</v>
      </c>
      <c r="H29" s="21">
        <v>6.6</v>
      </c>
      <c r="I29" s="21">
        <v>16.350000000000001</v>
      </c>
      <c r="J29" s="21">
        <v>138</v>
      </c>
      <c r="K29" s="200" t="s">
        <v>29</v>
      </c>
      <c r="L29" s="200"/>
      <c r="M29" s="200"/>
      <c r="N29" s="11" t="s">
        <v>53</v>
      </c>
      <c r="O29" s="12" t="s">
        <v>242</v>
      </c>
      <c r="P29" s="21">
        <v>3.78</v>
      </c>
      <c r="Q29" s="21">
        <v>7.92</v>
      </c>
      <c r="R29" s="21">
        <v>19.62</v>
      </c>
      <c r="S29" s="21">
        <v>165.6</v>
      </c>
    </row>
    <row r="30" spans="1:19" ht="41.25" customHeight="1" x14ac:dyDescent="0.3">
      <c r="A30" s="20">
        <v>410</v>
      </c>
      <c r="B30" s="179" t="s">
        <v>82</v>
      </c>
      <c r="C30" s="179"/>
      <c r="D30" s="179"/>
      <c r="E30" s="22" t="s">
        <v>24</v>
      </c>
      <c r="F30" s="23" t="s">
        <v>234</v>
      </c>
      <c r="G30" s="53">
        <v>12.84</v>
      </c>
      <c r="H30" s="53">
        <v>11.96</v>
      </c>
      <c r="I30" s="53">
        <v>11.84</v>
      </c>
      <c r="J30" s="53">
        <v>178.8</v>
      </c>
      <c r="K30" s="179" t="s">
        <v>82</v>
      </c>
      <c r="L30" s="179"/>
      <c r="M30" s="179"/>
      <c r="N30" s="22" t="s">
        <v>26</v>
      </c>
      <c r="O30" s="23" t="s">
        <v>235</v>
      </c>
      <c r="P30" s="53">
        <v>14.27</v>
      </c>
      <c r="Q30" s="53">
        <v>13.29</v>
      </c>
      <c r="R30" s="53">
        <v>13.16</v>
      </c>
      <c r="S30" s="53">
        <v>198.67</v>
      </c>
    </row>
    <row r="31" spans="1:19" ht="50.25" customHeight="1" x14ac:dyDescent="0.3">
      <c r="A31" s="52">
        <v>508</v>
      </c>
      <c r="B31" s="194" t="s">
        <v>93</v>
      </c>
      <c r="C31" s="195"/>
      <c r="D31" s="196"/>
      <c r="E31" s="16" t="s">
        <v>23</v>
      </c>
      <c r="F31" s="17" t="s">
        <v>52</v>
      </c>
      <c r="G31" s="24">
        <v>0.5</v>
      </c>
      <c r="H31" s="24">
        <v>0</v>
      </c>
      <c r="I31" s="24">
        <v>27</v>
      </c>
      <c r="J31" s="24">
        <v>110</v>
      </c>
      <c r="K31" s="194" t="s">
        <v>93</v>
      </c>
      <c r="L31" s="195"/>
      <c r="M31" s="196"/>
      <c r="N31" s="16" t="s">
        <v>23</v>
      </c>
      <c r="O31" s="17" t="s">
        <v>52</v>
      </c>
      <c r="P31" s="24">
        <v>0.5</v>
      </c>
      <c r="Q31" s="24">
        <v>0</v>
      </c>
      <c r="R31" s="24">
        <v>27</v>
      </c>
      <c r="S31" s="24">
        <v>110</v>
      </c>
    </row>
    <row r="32" spans="1:19" ht="30.7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125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52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9" customHeight="1" x14ac:dyDescent="0.3">
      <c r="A33" s="10">
        <v>110</v>
      </c>
      <c r="B33" s="180" t="s">
        <v>25</v>
      </c>
      <c r="C33" s="181"/>
      <c r="D33" s="182"/>
      <c r="E33" s="11" t="s">
        <v>66</v>
      </c>
      <c r="F33" s="12" t="s">
        <v>127</v>
      </c>
      <c r="G33" s="26">
        <v>1.32</v>
      </c>
      <c r="H33" s="31">
        <v>0.24</v>
      </c>
      <c r="I33" s="31">
        <v>6.8</v>
      </c>
      <c r="J33" s="31">
        <v>36.200000000000003</v>
      </c>
      <c r="K33" s="180" t="s">
        <v>25</v>
      </c>
      <c r="L33" s="181"/>
      <c r="M33" s="182"/>
      <c r="N33" s="11" t="s">
        <v>51</v>
      </c>
      <c r="O33" s="12" t="s">
        <v>127</v>
      </c>
      <c r="P33" s="26">
        <v>1.98</v>
      </c>
      <c r="Q33" s="31">
        <v>0.36</v>
      </c>
      <c r="R33" s="31">
        <v>10.199999999999999</v>
      </c>
      <c r="S33" s="31">
        <v>54.3</v>
      </c>
    </row>
    <row r="34" spans="1:19" ht="19.5" x14ac:dyDescent="0.35">
      <c r="A34" s="188" t="s">
        <v>14</v>
      </c>
      <c r="B34" s="189"/>
      <c r="C34" s="189"/>
      <c r="D34" s="190"/>
      <c r="E34" s="106">
        <f t="shared" ref="E34:J34" si="6">E28+E29+E30+E31+E32+E33</f>
        <v>560</v>
      </c>
      <c r="F34" s="39">
        <f t="shared" si="6"/>
        <v>65.510000000000005</v>
      </c>
      <c r="G34" s="33">
        <f t="shared" si="6"/>
        <v>22.229999999999997</v>
      </c>
      <c r="H34" s="33">
        <f t="shared" si="6"/>
        <v>20.3</v>
      </c>
      <c r="I34" s="33">
        <f t="shared" si="6"/>
        <v>88.399999999999991</v>
      </c>
      <c r="J34" s="33">
        <f t="shared" si="6"/>
        <v>631.40000000000009</v>
      </c>
      <c r="K34" s="188" t="s">
        <v>14</v>
      </c>
      <c r="L34" s="189"/>
      <c r="M34" s="190"/>
      <c r="N34" s="106">
        <f t="shared" ref="N34:S34" si="7">N28+N29+N30+N31+N32+N33</f>
        <v>660</v>
      </c>
      <c r="O34" s="39">
        <f t="shared" si="7"/>
        <v>54.61</v>
      </c>
      <c r="P34" s="27">
        <f t="shared" si="7"/>
        <v>26.630000000000003</v>
      </c>
      <c r="Q34" s="27">
        <f t="shared" si="7"/>
        <v>23.939999999999998</v>
      </c>
      <c r="R34" s="27">
        <f t="shared" si="7"/>
        <v>105.8</v>
      </c>
      <c r="S34" s="27">
        <f t="shared" si="7"/>
        <v>770.06999999999994</v>
      </c>
    </row>
    <row r="35" spans="1:19" ht="18.75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18.75" x14ac:dyDescent="0.3">
      <c r="A36" s="7"/>
      <c r="B36" s="191"/>
      <c r="C36" s="192"/>
      <c r="D36" s="193"/>
      <c r="E36" s="7"/>
      <c r="F36" s="7"/>
      <c r="G36" s="28"/>
      <c r="H36" s="28"/>
      <c r="I36" s="28"/>
      <c r="J36" s="28"/>
      <c r="K36" s="216"/>
      <c r="L36" s="217"/>
      <c r="M36" s="218"/>
      <c r="N36" s="13"/>
      <c r="O36" s="13"/>
      <c r="P36" s="25"/>
      <c r="Q36" s="25"/>
      <c r="R36" s="25"/>
      <c r="S36" s="25"/>
    </row>
    <row r="37" spans="1:19" ht="20.25" customHeight="1" x14ac:dyDescent="0.25">
      <c r="A37" s="7"/>
      <c r="B37" s="191"/>
      <c r="C37" s="192"/>
      <c r="D37" s="193"/>
      <c r="E37" s="7"/>
      <c r="F37" s="7"/>
      <c r="G37" s="28"/>
      <c r="H37" s="28"/>
      <c r="I37" s="28"/>
      <c r="J37" s="28"/>
      <c r="K37" s="191"/>
      <c r="L37" s="192"/>
      <c r="M37" s="193"/>
      <c r="N37" s="7"/>
      <c r="O37" s="7"/>
      <c r="P37" s="28"/>
      <c r="Q37" s="28"/>
      <c r="R37" s="28"/>
      <c r="S37" s="28"/>
    </row>
    <row r="38" spans="1:19" ht="19.5" x14ac:dyDescent="0.35">
      <c r="A38" s="188" t="s">
        <v>14</v>
      </c>
      <c r="B38" s="189"/>
      <c r="C38" s="189"/>
      <c r="D38" s="190"/>
      <c r="E38" s="106">
        <f t="shared" ref="E38:J38" si="8">E36+E37</f>
        <v>0</v>
      </c>
      <c r="F38" s="39">
        <f t="shared" si="8"/>
        <v>0</v>
      </c>
      <c r="G38" s="27">
        <f t="shared" si="8"/>
        <v>0</v>
      </c>
      <c r="H38" s="27">
        <f t="shared" si="8"/>
        <v>0</v>
      </c>
      <c r="I38" s="27">
        <f t="shared" si="8"/>
        <v>0</v>
      </c>
      <c r="J38" s="27">
        <f t="shared" si="8"/>
        <v>0</v>
      </c>
      <c r="K38" s="188" t="s">
        <v>14</v>
      </c>
      <c r="L38" s="189"/>
      <c r="M38" s="190"/>
      <c r="N38" s="106">
        <f t="shared" ref="N38:S38" si="9">N36+N37</f>
        <v>0</v>
      </c>
      <c r="O38" s="40">
        <f t="shared" si="9"/>
        <v>0</v>
      </c>
      <c r="P38" s="27">
        <f t="shared" si="9"/>
        <v>0</v>
      </c>
      <c r="Q38" s="27">
        <f t="shared" si="9"/>
        <v>0</v>
      </c>
      <c r="R38" s="27">
        <f t="shared" si="9"/>
        <v>0</v>
      </c>
      <c r="S38" s="27">
        <f t="shared" si="9"/>
        <v>0</v>
      </c>
    </row>
    <row r="39" spans="1:19" ht="23.25" x14ac:dyDescent="0.35">
      <c r="A39" s="197" t="s">
        <v>14</v>
      </c>
      <c r="B39" s="198"/>
      <c r="C39" s="198"/>
      <c r="D39" s="199"/>
      <c r="E39" s="9">
        <f>E11+E15+E26+E34+E38</f>
        <v>1985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2215</v>
      </c>
      <c r="O39" s="35">
        <f>O11+O15+O26+O34+O38</f>
        <v>183.83999999999997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A34:D34"/>
    <mergeCell ref="K34:M34"/>
    <mergeCell ref="K33:M33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8" sqref="J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10" workbookViewId="0">
      <selection activeCell="A17" sqref="A17:S22"/>
    </sheetView>
  </sheetViews>
  <sheetFormatPr defaultRowHeight="15" x14ac:dyDescent="0.25"/>
  <cols>
    <col min="5" max="5" width="11.42578125" customWidth="1"/>
    <col min="6" max="6" width="11.7109375" customWidth="1"/>
    <col min="10" max="10" width="11" customWidth="1"/>
    <col min="14" max="14" width="10.5703125" customWidth="1"/>
    <col min="15" max="15" width="11.7109375" customWidth="1"/>
    <col min="19" max="19" width="10.71093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24"/>
      <c r="M2" s="124"/>
      <c r="N2" s="124"/>
      <c r="O2" s="125"/>
      <c r="P2" s="124" t="s">
        <v>32</v>
      </c>
      <c r="Q2" s="124"/>
      <c r="R2" s="124"/>
      <c r="S2" s="125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274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9" t="s">
        <v>5</v>
      </c>
      <c r="C6" s="220"/>
      <c r="D6" s="221"/>
      <c r="E6" s="126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9" t="s">
        <v>37</v>
      </c>
      <c r="L6" s="220"/>
      <c r="M6" s="221"/>
      <c r="N6" s="126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5.25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32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35.2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3.25" customHeight="1" x14ac:dyDescent="0.35">
      <c r="A11" s="188" t="s">
        <v>14</v>
      </c>
      <c r="B11" s="189"/>
      <c r="C11" s="189"/>
      <c r="D11" s="190"/>
      <c r="E11" s="127">
        <f t="shared" ref="E11:J11" si="0">E8+E9+E10</f>
        <v>375</v>
      </c>
      <c r="F11" s="127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27">
        <f t="shared" ref="N11:S11" si="1">N8+N9+N10</f>
        <v>405</v>
      </c>
      <c r="O11" s="127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188" t="s">
        <v>15</v>
      </c>
      <c r="L12" s="189"/>
      <c r="M12" s="189"/>
      <c r="N12" s="189"/>
      <c r="O12" s="189"/>
      <c r="P12" s="189"/>
      <c r="Q12" s="189"/>
      <c r="R12" s="189"/>
      <c r="S12" s="190"/>
    </row>
    <row r="13" spans="1:19" ht="23.25" customHeight="1" x14ac:dyDescent="0.3">
      <c r="A13" s="13"/>
      <c r="B13" s="180"/>
      <c r="C13" s="181"/>
      <c r="D13" s="182"/>
      <c r="E13" s="11"/>
      <c r="F13" s="12"/>
      <c r="G13" s="45"/>
      <c r="H13" s="45"/>
      <c r="I13" s="45"/>
      <c r="J13" s="45"/>
      <c r="K13" s="180"/>
      <c r="L13" s="181"/>
      <c r="M13" s="182"/>
      <c r="N13" s="11"/>
      <c r="O13" s="12"/>
      <c r="P13" s="45"/>
      <c r="Q13" s="45"/>
      <c r="R13" s="45"/>
      <c r="S13" s="45"/>
    </row>
    <row r="14" spans="1:19" ht="21" customHeight="1" x14ac:dyDescent="0.3">
      <c r="A14" s="15"/>
      <c r="B14" s="194"/>
      <c r="C14" s="195"/>
      <c r="D14" s="196"/>
      <c r="E14" s="16"/>
      <c r="F14" s="17"/>
      <c r="G14" s="24"/>
      <c r="H14" s="24"/>
      <c r="I14" s="24"/>
      <c r="J14" s="24"/>
      <c r="K14" s="194"/>
      <c r="L14" s="195"/>
      <c r="M14" s="196"/>
      <c r="N14" s="16"/>
      <c r="O14" s="17"/>
      <c r="P14" s="24"/>
      <c r="Q14" s="24"/>
      <c r="R14" s="24"/>
      <c r="S14" s="24"/>
    </row>
    <row r="15" spans="1:19" ht="31.5" customHeight="1" x14ac:dyDescent="0.35">
      <c r="A15" s="188" t="s">
        <v>14</v>
      </c>
      <c r="B15" s="189"/>
      <c r="C15" s="189"/>
      <c r="D15" s="190"/>
      <c r="E15" s="127">
        <f t="shared" ref="E15:J15" si="2">E13+E14</f>
        <v>0</v>
      </c>
      <c r="F15" s="36">
        <f t="shared" si="2"/>
        <v>0</v>
      </c>
      <c r="G15" s="27">
        <f t="shared" si="2"/>
        <v>0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188" t="s">
        <v>14</v>
      </c>
      <c r="L15" s="189"/>
      <c r="M15" s="190"/>
      <c r="N15" s="127">
        <f t="shared" ref="N15:S15" si="3">N13+N14</f>
        <v>0</v>
      </c>
      <c r="O15" s="36">
        <f t="shared" si="3"/>
        <v>0</v>
      </c>
      <c r="P15" s="27">
        <f t="shared" si="3"/>
        <v>0</v>
      </c>
      <c r="Q15" s="27">
        <f t="shared" si="3"/>
        <v>0</v>
      </c>
      <c r="R15" s="27">
        <f t="shared" si="3"/>
        <v>0</v>
      </c>
      <c r="S15" s="27">
        <f t="shared" si="3"/>
        <v>0</v>
      </c>
    </row>
    <row r="16" spans="1:19" ht="27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188" t="s">
        <v>16</v>
      </c>
      <c r="L16" s="189"/>
      <c r="M16" s="189"/>
      <c r="N16" s="189"/>
      <c r="O16" s="189"/>
      <c r="P16" s="189"/>
      <c r="Q16" s="189"/>
      <c r="R16" s="189"/>
      <c r="S16" s="190"/>
    </row>
    <row r="17" spans="1:19" ht="57.75" customHeight="1" x14ac:dyDescent="0.3">
      <c r="A17" s="19">
        <v>9</v>
      </c>
      <c r="B17" s="180" t="s">
        <v>251</v>
      </c>
      <c r="C17" s="181"/>
      <c r="D17" s="182"/>
      <c r="E17" s="11" t="s">
        <v>62</v>
      </c>
      <c r="F17" s="12" t="s">
        <v>143</v>
      </c>
      <c r="G17" s="21">
        <v>0.54</v>
      </c>
      <c r="H17" s="21">
        <v>4.0199999999999996</v>
      </c>
      <c r="I17" s="21">
        <v>12.93</v>
      </c>
      <c r="J17" s="21">
        <v>74.400000000000006</v>
      </c>
      <c r="K17" s="200" t="s">
        <v>251</v>
      </c>
      <c r="L17" s="200"/>
      <c r="M17" s="200"/>
      <c r="N17" s="11" t="s">
        <v>26</v>
      </c>
      <c r="O17" s="12" t="s">
        <v>144</v>
      </c>
      <c r="P17" s="21">
        <v>0.9</v>
      </c>
      <c r="Q17" s="21">
        <v>6.7</v>
      </c>
      <c r="R17" s="21">
        <v>21.55</v>
      </c>
      <c r="S17" s="21">
        <v>124</v>
      </c>
    </row>
    <row r="18" spans="1:19" ht="65.25" customHeight="1" x14ac:dyDescent="0.3">
      <c r="A18" s="15">
        <v>165</v>
      </c>
      <c r="B18" s="194" t="s">
        <v>55</v>
      </c>
      <c r="C18" s="195"/>
      <c r="D18" s="196"/>
      <c r="E18" s="16" t="s">
        <v>43</v>
      </c>
      <c r="F18" s="17" t="s">
        <v>159</v>
      </c>
      <c r="G18" s="70">
        <v>7.13</v>
      </c>
      <c r="H18" s="70">
        <v>6.68</v>
      </c>
      <c r="I18" s="70">
        <v>29.98</v>
      </c>
      <c r="J18" s="70">
        <v>182.5</v>
      </c>
      <c r="K18" s="194" t="s">
        <v>55</v>
      </c>
      <c r="L18" s="195"/>
      <c r="M18" s="196"/>
      <c r="N18" s="16" t="s">
        <v>43</v>
      </c>
      <c r="O18" s="17" t="s">
        <v>160</v>
      </c>
      <c r="P18" s="70">
        <v>7.13</v>
      </c>
      <c r="Q18" s="70">
        <v>6.68</v>
      </c>
      <c r="R18" s="70">
        <v>29.98</v>
      </c>
      <c r="S18" s="70">
        <v>182.5</v>
      </c>
    </row>
    <row r="19" spans="1:19" ht="60.75" customHeight="1" x14ac:dyDescent="0.3">
      <c r="A19" s="19" t="s">
        <v>83</v>
      </c>
      <c r="B19" s="200" t="s">
        <v>106</v>
      </c>
      <c r="C19" s="200"/>
      <c r="D19" s="200"/>
      <c r="E19" s="11" t="s">
        <v>53</v>
      </c>
      <c r="F19" s="12" t="s">
        <v>107</v>
      </c>
      <c r="G19" s="21">
        <v>12.2</v>
      </c>
      <c r="H19" s="21">
        <v>16.39</v>
      </c>
      <c r="I19" s="21">
        <v>16.23</v>
      </c>
      <c r="J19" s="21">
        <v>306.8</v>
      </c>
      <c r="K19" s="200" t="s">
        <v>106</v>
      </c>
      <c r="L19" s="200"/>
      <c r="M19" s="200"/>
      <c r="N19" s="11" t="s">
        <v>109</v>
      </c>
      <c r="O19" s="12" t="s">
        <v>108</v>
      </c>
      <c r="P19" s="21">
        <v>16.27</v>
      </c>
      <c r="Q19" s="21">
        <v>17.36</v>
      </c>
      <c r="R19" s="21">
        <v>21.64</v>
      </c>
      <c r="S19" s="21">
        <v>409.07</v>
      </c>
    </row>
    <row r="20" spans="1:19" ht="54" customHeight="1" x14ac:dyDescent="0.3">
      <c r="A20" s="15">
        <v>493</v>
      </c>
      <c r="B20" s="194" t="s">
        <v>31</v>
      </c>
      <c r="C20" s="195"/>
      <c r="D20" s="196"/>
      <c r="E20" s="16" t="s">
        <v>23</v>
      </c>
      <c r="F20" s="17" t="s">
        <v>56</v>
      </c>
      <c r="G20" s="24">
        <v>0.1</v>
      </c>
      <c r="H20" s="24">
        <v>0</v>
      </c>
      <c r="I20" s="24">
        <v>15</v>
      </c>
      <c r="J20" s="24">
        <v>60</v>
      </c>
      <c r="K20" s="194" t="s">
        <v>31</v>
      </c>
      <c r="L20" s="195"/>
      <c r="M20" s="196"/>
      <c r="N20" s="16" t="s">
        <v>23</v>
      </c>
      <c r="O20" s="17" t="s">
        <v>56</v>
      </c>
      <c r="P20" s="24">
        <v>0.1</v>
      </c>
      <c r="Q20" s="24">
        <v>0</v>
      </c>
      <c r="R20" s="24">
        <v>15</v>
      </c>
      <c r="S20" s="24">
        <v>60</v>
      </c>
    </row>
    <row r="21" spans="1:19" ht="43.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67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100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4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85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253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18.75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19" ht="17.25" customHeight="1" x14ac:dyDescent="0.3">
      <c r="A24" s="10"/>
      <c r="B24" s="180"/>
      <c r="C24" s="181"/>
      <c r="D24" s="182"/>
      <c r="E24" s="11"/>
      <c r="F24" s="12"/>
      <c r="G24" s="26"/>
      <c r="H24" s="31"/>
      <c r="I24" s="31"/>
      <c r="J24" s="31"/>
      <c r="K24" s="180"/>
      <c r="L24" s="181"/>
      <c r="M24" s="182"/>
      <c r="N24" s="11"/>
      <c r="O24" s="12"/>
      <c r="P24" s="26"/>
      <c r="Q24" s="31"/>
      <c r="R24" s="31"/>
      <c r="S24" s="31"/>
    </row>
    <row r="25" spans="1:19" ht="12" customHeight="1" x14ac:dyDescent="0.3">
      <c r="A25" s="10"/>
      <c r="B25" s="194"/>
      <c r="C25" s="195"/>
      <c r="D25" s="196"/>
      <c r="E25" s="16"/>
      <c r="F25" s="17"/>
      <c r="G25" s="43"/>
      <c r="H25" s="43"/>
      <c r="I25" s="43"/>
      <c r="J25" s="24"/>
      <c r="K25" s="194"/>
      <c r="L25" s="195"/>
      <c r="M25" s="196"/>
      <c r="N25" s="16"/>
      <c r="O25" s="17"/>
      <c r="P25" s="43"/>
      <c r="Q25" s="43"/>
      <c r="R25" s="43"/>
      <c r="S25" s="24"/>
    </row>
    <row r="26" spans="1:19" ht="12.75" customHeight="1" x14ac:dyDescent="0.25">
      <c r="A26" s="7"/>
      <c r="B26" s="191"/>
      <c r="C26" s="192"/>
      <c r="D26" s="193"/>
      <c r="E26" s="7"/>
      <c r="F26" s="37"/>
      <c r="G26" s="28"/>
      <c r="H26" s="28"/>
      <c r="I26" s="28"/>
      <c r="J26" s="28"/>
      <c r="K26" s="191"/>
      <c r="L26" s="192"/>
      <c r="M26" s="193"/>
      <c r="N26" s="7"/>
      <c r="O26" s="7"/>
      <c r="P26" s="32"/>
      <c r="Q26" s="32"/>
      <c r="R26" s="32"/>
      <c r="S26" s="32"/>
    </row>
    <row r="27" spans="1:19" ht="19.5" x14ac:dyDescent="0.35">
      <c r="A27" s="188" t="s">
        <v>14</v>
      </c>
      <c r="B27" s="189"/>
      <c r="C27" s="189"/>
      <c r="D27" s="190"/>
      <c r="E27" s="143">
        <f t="shared" ref="E27:J27" si="4">E17+E18+E19+E20+E21+E22+E24+E25+E26</f>
        <v>750</v>
      </c>
      <c r="F27" s="40">
        <f>F17+F18+F19+F20+F21+F22+F24+F25+F26+F23</f>
        <v>91.76</v>
      </c>
      <c r="G27" s="27">
        <f t="shared" si="4"/>
        <v>24.33</v>
      </c>
      <c r="H27" s="27">
        <f t="shared" si="4"/>
        <v>27.65</v>
      </c>
      <c r="I27" s="27">
        <f t="shared" si="4"/>
        <v>100.5</v>
      </c>
      <c r="J27" s="27">
        <f t="shared" si="4"/>
        <v>752.5</v>
      </c>
      <c r="K27" s="188" t="s">
        <v>14</v>
      </c>
      <c r="L27" s="189"/>
      <c r="M27" s="190"/>
      <c r="N27" s="143">
        <f t="shared" ref="N27:S27" si="5">N17+N18+N19+N20+N21+N22+N24+N25+N26</f>
        <v>840</v>
      </c>
      <c r="O27" s="134">
        <f>O17+O18+O19+O20+O21+O22+O24+O25+O26+O23</f>
        <v>102.66999999999997</v>
      </c>
      <c r="P27" s="33">
        <f t="shared" si="5"/>
        <v>30.18</v>
      </c>
      <c r="Q27" s="33">
        <f t="shared" si="5"/>
        <v>31.499999999999996</v>
      </c>
      <c r="R27" s="33">
        <f t="shared" si="5"/>
        <v>122.79</v>
      </c>
      <c r="S27" s="33">
        <f t="shared" si="5"/>
        <v>945.27</v>
      </c>
    </row>
    <row r="28" spans="1:19" ht="18.75" customHeight="1" x14ac:dyDescent="0.3">
      <c r="A28" s="201" t="s">
        <v>38</v>
      </c>
      <c r="B28" s="202"/>
      <c r="C28" s="202"/>
      <c r="D28" s="202"/>
      <c r="E28" s="202"/>
      <c r="F28" s="202"/>
      <c r="G28" s="202"/>
      <c r="H28" s="202"/>
      <c r="I28" s="202"/>
      <c r="J28" s="203"/>
      <c r="K28" s="188" t="s">
        <v>38</v>
      </c>
      <c r="L28" s="189"/>
      <c r="M28" s="189"/>
      <c r="N28" s="189"/>
      <c r="O28" s="189"/>
      <c r="P28" s="189"/>
      <c r="Q28" s="189"/>
      <c r="R28" s="189"/>
      <c r="S28" s="190"/>
    </row>
    <row r="29" spans="1:19" ht="39.75" customHeight="1" x14ac:dyDescent="0.3">
      <c r="A29" s="10" t="s">
        <v>89</v>
      </c>
      <c r="B29" s="180" t="s">
        <v>90</v>
      </c>
      <c r="C29" s="181"/>
      <c r="D29" s="182"/>
      <c r="E29" s="11" t="s">
        <v>98</v>
      </c>
      <c r="F29" s="12" t="s">
        <v>94</v>
      </c>
      <c r="G29" s="31">
        <v>4.1900000000000004</v>
      </c>
      <c r="H29" s="31">
        <v>4.03</v>
      </c>
      <c r="I29" s="31">
        <v>14.05</v>
      </c>
      <c r="J29" s="31">
        <v>45.5</v>
      </c>
      <c r="K29" s="180" t="s">
        <v>90</v>
      </c>
      <c r="L29" s="181"/>
      <c r="M29" s="182"/>
      <c r="N29" s="11" t="s">
        <v>98</v>
      </c>
      <c r="O29" s="12" t="s">
        <v>95</v>
      </c>
      <c r="P29" s="31">
        <v>4.1900000000000004</v>
      </c>
      <c r="Q29" s="31">
        <v>4.03</v>
      </c>
      <c r="R29" s="31">
        <v>14.05</v>
      </c>
      <c r="S29" s="31">
        <v>45.5</v>
      </c>
    </row>
    <row r="30" spans="1:19" ht="41.25" customHeight="1" x14ac:dyDescent="0.3">
      <c r="A30" s="10">
        <v>517</v>
      </c>
      <c r="B30" s="194" t="s">
        <v>87</v>
      </c>
      <c r="C30" s="195"/>
      <c r="D30" s="196"/>
      <c r="E30" s="16" t="s">
        <v>23</v>
      </c>
      <c r="F30" s="17" t="s">
        <v>88</v>
      </c>
      <c r="G30" s="24">
        <v>10</v>
      </c>
      <c r="H30" s="24">
        <v>6.4</v>
      </c>
      <c r="I30" s="24">
        <v>17</v>
      </c>
      <c r="J30" s="24">
        <v>174</v>
      </c>
      <c r="K30" s="194" t="s">
        <v>87</v>
      </c>
      <c r="L30" s="195"/>
      <c r="M30" s="196"/>
      <c r="N30" s="16" t="s">
        <v>23</v>
      </c>
      <c r="O30" s="17" t="s">
        <v>88</v>
      </c>
      <c r="P30" s="24">
        <v>10</v>
      </c>
      <c r="Q30" s="24">
        <v>6.4</v>
      </c>
      <c r="R30" s="24">
        <v>17</v>
      </c>
      <c r="S30" s="24">
        <v>174</v>
      </c>
    </row>
    <row r="31" spans="1:19" ht="36" customHeight="1" x14ac:dyDescent="0.3">
      <c r="A31" s="10">
        <v>112</v>
      </c>
      <c r="B31" s="180" t="s">
        <v>158</v>
      </c>
      <c r="C31" s="181"/>
      <c r="D31" s="182"/>
      <c r="E31" s="11" t="s">
        <v>26</v>
      </c>
      <c r="F31" s="12" t="s">
        <v>156</v>
      </c>
      <c r="G31" s="26">
        <v>0.35</v>
      </c>
      <c r="H31" s="31">
        <v>0.3</v>
      </c>
      <c r="I31" s="31">
        <v>10.3</v>
      </c>
      <c r="J31" s="31">
        <v>41.23</v>
      </c>
      <c r="K31" s="180" t="s">
        <v>158</v>
      </c>
      <c r="L31" s="181"/>
      <c r="M31" s="182"/>
      <c r="N31" s="11" t="s">
        <v>26</v>
      </c>
      <c r="O31" s="12" t="s">
        <v>249</v>
      </c>
      <c r="P31" s="26">
        <v>0.35</v>
      </c>
      <c r="Q31" s="31">
        <v>0.3</v>
      </c>
      <c r="R31" s="31">
        <v>10.3</v>
      </c>
      <c r="S31" s="31">
        <v>41.23</v>
      </c>
    </row>
    <row r="32" spans="1:19" ht="36" customHeight="1" x14ac:dyDescent="0.3">
      <c r="A32" s="10"/>
      <c r="B32" s="180"/>
      <c r="C32" s="181"/>
      <c r="D32" s="182"/>
      <c r="E32" s="11"/>
      <c r="F32" s="12"/>
      <c r="G32" s="31"/>
      <c r="H32" s="31"/>
      <c r="I32" s="31"/>
      <c r="J32" s="31"/>
      <c r="K32" s="180"/>
      <c r="L32" s="181"/>
      <c r="M32" s="182"/>
      <c r="N32" s="11"/>
      <c r="O32" s="12"/>
      <c r="P32" s="31"/>
      <c r="Q32" s="31"/>
      <c r="R32" s="31"/>
      <c r="S32" s="31"/>
    </row>
    <row r="33" spans="1:19" ht="34.5" customHeight="1" x14ac:dyDescent="0.3">
      <c r="A33" s="10"/>
      <c r="B33" s="180"/>
      <c r="C33" s="181"/>
      <c r="D33" s="182"/>
      <c r="E33" s="11"/>
      <c r="F33" s="12"/>
      <c r="G33" s="26"/>
      <c r="H33" s="31"/>
      <c r="I33" s="31"/>
      <c r="J33" s="31"/>
      <c r="K33" s="180"/>
      <c r="L33" s="181"/>
      <c r="M33" s="182"/>
      <c r="N33" s="11"/>
      <c r="O33" s="12"/>
      <c r="P33" s="26"/>
      <c r="Q33" s="31"/>
      <c r="R33" s="31"/>
      <c r="S33" s="31"/>
    </row>
    <row r="34" spans="1:19" ht="16.5" customHeight="1" x14ac:dyDescent="0.3">
      <c r="A34" s="13"/>
      <c r="B34" s="180"/>
      <c r="C34" s="181"/>
      <c r="D34" s="182"/>
      <c r="E34" s="22"/>
      <c r="F34" s="23"/>
      <c r="G34" s="34"/>
      <c r="H34" s="34"/>
      <c r="I34" s="34"/>
      <c r="J34" s="34"/>
      <c r="K34" s="180"/>
      <c r="L34" s="181"/>
      <c r="M34" s="182"/>
      <c r="N34" s="22"/>
      <c r="O34" s="23"/>
      <c r="P34" s="34"/>
      <c r="Q34" s="34"/>
      <c r="R34" s="34"/>
      <c r="S34" s="34"/>
    </row>
    <row r="35" spans="1:19" ht="19.5" x14ac:dyDescent="0.35">
      <c r="A35" s="188" t="s">
        <v>14</v>
      </c>
      <c r="B35" s="189"/>
      <c r="C35" s="189"/>
      <c r="D35" s="190"/>
      <c r="E35" s="127">
        <f t="shared" ref="E35:J35" si="6">E29+E30+E31+E32+E33+E34</f>
        <v>345</v>
      </c>
      <c r="F35" s="39">
        <f t="shared" si="6"/>
        <v>64.25</v>
      </c>
      <c r="G35" s="33">
        <f t="shared" si="6"/>
        <v>14.540000000000001</v>
      </c>
      <c r="H35" s="33">
        <f t="shared" si="6"/>
        <v>10.73</v>
      </c>
      <c r="I35" s="33">
        <f t="shared" si="6"/>
        <v>41.35</v>
      </c>
      <c r="J35" s="33">
        <f t="shared" si="6"/>
        <v>260.73</v>
      </c>
      <c r="K35" s="188" t="s">
        <v>14</v>
      </c>
      <c r="L35" s="189"/>
      <c r="M35" s="190"/>
      <c r="N35" s="127">
        <f t="shared" ref="N35:S35" si="7">N29+N30+N31+N32+N33+N34</f>
        <v>345</v>
      </c>
      <c r="O35" s="39">
        <f t="shared" si="7"/>
        <v>49.459999999999994</v>
      </c>
      <c r="P35" s="27">
        <f t="shared" si="7"/>
        <v>14.540000000000001</v>
      </c>
      <c r="Q35" s="27">
        <f t="shared" si="7"/>
        <v>10.73</v>
      </c>
      <c r="R35" s="27">
        <f t="shared" si="7"/>
        <v>41.35</v>
      </c>
      <c r="S35" s="27">
        <f t="shared" si="7"/>
        <v>260.73</v>
      </c>
    </row>
    <row r="36" spans="1:19" ht="18.75" customHeight="1" x14ac:dyDescent="0.3">
      <c r="A36" s="201" t="s">
        <v>18</v>
      </c>
      <c r="B36" s="202"/>
      <c r="C36" s="202"/>
      <c r="D36" s="202"/>
      <c r="E36" s="202"/>
      <c r="F36" s="202"/>
      <c r="G36" s="202"/>
      <c r="H36" s="202"/>
      <c r="I36" s="202"/>
      <c r="J36" s="203"/>
      <c r="K36" s="188" t="s">
        <v>18</v>
      </c>
      <c r="L36" s="189"/>
      <c r="M36" s="189"/>
      <c r="N36" s="189"/>
      <c r="O36" s="189"/>
      <c r="P36" s="189"/>
      <c r="Q36" s="189"/>
      <c r="R36" s="189"/>
      <c r="S36" s="189"/>
    </row>
    <row r="37" spans="1:19" ht="19.5" customHeight="1" x14ac:dyDescent="0.3">
      <c r="A37" s="13"/>
      <c r="B37" s="216"/>
      <c r="C37" s="217"/>
      <c r="D37" s="218"/>
      <c r="E37" s="14"/>
      <c r="F37" s="14"/>
      <c r="G37" s="45"/>
      <c r="H37" s="45"/>
      <c r="I37" s="45"/>
      <c r="J37" s="45"/>
      <c r="K37" s="216"/>
      <c r="L37" s="217"/>
      <c r="M37" s="218"/>
      <c r="N37" s="14"/>
      <c r="O37" s="14"/>
      <c r="P37" s="45"/>
      <c r="Q37" s="45"/>
      <c r="R37" s="45"/>
      <c r="S37" s="45"/>
    </row>
    <row r="38" spans="1:19" ht="16.5" customHeight="1" x14ac:dyDescent="0.3">
      <c r="A38" s="15"/>
      <c r="B38" s="180"/>
      <c r="C38" s="181"/>
      <c r="D38" s="182"/>
      <c r="E38" s="11"/>
      <c r="F38" s="44"/>
      <c r="G38" s="31"/>
      <c r="H38" s="31"/>
      <c r="I38" s="31"/>
      <c r="J38" s="31"/>
      <c r="K38" s="180"/>
      <c r="L38" s="181"/>
      <c r="M38" s="182"/>
      <c r="N38" s="11"/>
      <c r="O38" s="12"/>
      <c r="P38" s="31"/>
      <c r="Q38" s="31"/>
      <c r="R38" s="31"/>
      <c r="S38" s="31"/>
    </row>
    <row r="39" spans="1:19" ht="19.5" x14ac:dyDescent="0.35">
      <c r="A39" s="188" t="s">
        <v>14</v>
      </c>
      <c r="B39" s="189"/>
      <c r="C39" s="189"/>
      <c r="D39" s="190"/>
      <c r="E39" s="127">
        <f t="shared" ref="E39:J39" si="8">E37+E38</f>
        <v>0</v>
      </c>
      <c r="F39" s="51">
        <f t="shared" si="8"/>
        <v>0</v>
      </c>
      <c r="G39" s="46">
        <f t="shared" si="8"/>
        <v>0</v>
      </c>
      <c r="H39" s="46">
        <f t="shared" si="8"/>
        <v>0</v>
      </c>
      <c r="I39" s="46">
        <f t="shared" si="8"/>
        <v>0</v>
      </c>
      <c r="J39" s="46">
        <f t="shared" si="8"/>
        <v>0</v>
      </c>
      <c r="K39" s="188" t="s">
        <v>14</v>
      </c>
      <c r="L39" s="189"/>
      <c r="M39" s="190"/>
      <c r="N39" s="127">
        <f t="shared" ref="N39:S39" si="9">N37+N38</f>
        <v>0</v>
      </c>
      <c r="O39" s="39">
        <f t="shared" si="9"/>
        <v>0</v>
      </c>
      <c r="P39" s="27">
        <f t="shared" si="9"/>
        <v>0</v>
      </c>
      <c r="Q39" s="27">
        <f t="shared" si="9"/>
        <v>0</v>
      </c>
      <c r="R39" s="27">
        <f t="shared" si="9"/>
        <v>0</v>
      </c>
      <c r="S39" s="27">
        <f t="shared" si="9"/>
        <v>0</v>
      </c>
    </row>
    <row r="40" spans="1:19" ht="23.25" x14ac:dyDescent="0.35">
      <c r="A40" s="197" t="s">
        <v>14</v>
      </c>
      <c r="B40" s="198"/>
      <c r="C40" s="198"/>
      <c r="D40" s="199"/>
      <c r="E40" s="9">
        <f>E11+E15+E27+E35+E39</f>
        <v>1470</v>
      </c>
      <c r="F40" s="35">
        <f>F11+F15+F27+F35+F39</f>
        <v>183.83</v>
      </c>
      <c r="G40" s="9"/>
      <c r="H40" s="9"/>
      <c r="I40" s="9"/>
      <c r="J40" s="9"/>
      <c r="K40" s="197" t="s">
        <v>14</v>
      </c>
      <c r="L40" s="198"/>
      <c r="M40" s="199"/>
      <c r="N40" s="9">
        <f>N11+N15+N27+N35+N39</f>
        <v>1590</v>
      </c>
      <c r="O40" s="35">
        <f>O11+O15+O27+O35+O39</f>
        <v>183.83999999999997</v>
      </c>
      <c r="P40" s="9"/>
      <c r="Q40" s="9"/>
      <c r="R40" s="9"/>
      <c r="S40" s="9"/>
    </row>
    <row r="41" spans="1:19" ht="18.75" x14ac:dyDescent="0.3">
      <c r="F41" s="41" t="s">
        <v>34</v>
      </c>
      <c r="G41" s="41"/>
      <c r="H41" s="41"/>
      <c r="I41" s="41"/>
      <c r="J41" s="42"/>
      <c r="K41" s="3"/>
    </row>
  </sheetData>
  <mergeCells count="79">
    <mergeCell ref="B23:D23"/>
    <mergeCell ref="K23:M23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4:D24"/>
    <mergeCell ref="K24:M24"/>
    <mergeCell ref="B25:D25"/>
    <mergeCell ref="K25:M25"/>
    <mergeCell ref="B26:D26"/>
    <mergeCell ref="K26:M26"/>
    <mergeCell ref="A27:D27"/>
    <mergeCell ref="K27:M27"/>
    <mergeCell ref="A28:J28"/>
    <mergeCell ref="K28:S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3:M33"/>
    <mergeCell ref="B34:D34"/>
    <mergeCell ref="A35:D35"/>
    <mergeCell ref="K35:M35"/>
    <mergeCell ref="K34:M34"/>
    <mergeCell ref="A39:D39"/>
    <mergeCell ref="K39:M39"/>
    <mergeCell ref="A40:D40"/>
    <mergeCell ref="K40:M40"/>
    <mergeCell ref="A36:J36"/>
    <mergeCell ref="K36:S36"/>
    <mergeCell ref="B37:D37"/>
    <mergeCell ref="K37:M37"/>
    <mergeCell ref="B38:D38"/>
    <mergeCell ref="K38:M3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16" workbookViewId="0">
      <selection activeCell="F20" sqref="F20"/>
    </sheetView>
  </sheetViews>
  <sheetFormatPr defaultRowHeight="15" x14ac:dyDescent="0.25"/>
  <cols>
    <col min="4" max="4" width="11.28515625" customWidth="1"/>
    <col min="5" max="5" width="10.85546875" customWidth="1"/>
    <col min="6" max="6" width="12" customWidth="1"/>
    <col min="7" max="9" width="9.28515625" bestFit="1" customWidth="1"/>
    <col min="10" max="10" width="10.7109375" customWidth="1"/>
    <col min="13" max="13" width="11.140625" customWidth="1"/>
    <col min="14" max="14" width="10" bestFit="1" customWidth="1"/>
    <col min="15" max="15" width="11.7109375" customWidth="1"/>
    <col min="16" max="18" width="9.28515625" bestFit="1" customWidth="1"/>
    <col min="19" max="19" width="11.71093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47"/>
      <c r="M2" s="47"/>
      <c r="N2" s="47"/>
      <c r="O2" s="48"/>
      <c r="P2" s="47" t="s">
        <v>32</v>
      </c>
      <c r="Q2" s="47"/>
      <c r="R2" s="47"/>
      <c r="S2" s="48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21" customHeight="1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3.25" customHeight="1" thickBot="1" x14ac:dyDescent="0.4">
      <c r="B5" s="209" t="s">
        <v>275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82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82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6" customHeight="1" x14ac:dyDescent="0.3">
      <c r="A8" s="19"/>
      <c r="B8" s="200"/>
      <c r="C8" s="200"/>
      <c r="D8" s="200"/>
      <c r="E8" s="11"/>
      <c r="F8" s="12"/>
      <c r="G8" s="21"/>
      <c r="H8" s="21"/>
      <c r="I8" s="21"/>
      <c r="J8" s="21"/>
      <c r="K8" s="200"/>
      <c r="L8" s="200"/>
      <c r="M8" s="200"/>
      <c r="N8" s="11"/>
      <c r="O8" s="12"/>
      <c r="P8" s="21"/>
      <c r="Q8" s="21"/>
      <c r="R8" s="21"/>
      <c r="S8" s="21"/>
    </row>
    <row r="9" spans="1:19" ht="23.25" customHeight="1" x14ac:dyDescent="0.3">
      <c r="A9" s="13"/>
      <c r="B9" s="216"/>
      <c r="C9" s="217"/>
      <c r="D9" s="218"/>
      <c r="E9" s="14"/>
      <c r="F9" s="54"/>
      <c r="G9" s="45"/>
      <c r="H9" s="45"/>
      <c r="I9" s="45"/>
      <c r="J9" s="45"/>
      <c r="K9" s="216"/>
      <c r="L9" s="217"/>
      <c r="M9" s="218"/>
      <c r="N9" s="14"/>
      <c r="O9" s="54"/>
      <c r="P9" s="45"/>
      <c r="Q9" s="45"/>
      <c r="R9" s="45"/>
      <c r="S9" s="45"/>
    </row>
    <row r="10" spans="1:19" ht="26.25" customHeight="1" x14ac:dyDescent="0.3">
      <c r="A10" s="10"/>
      <c r="B10" s="180"/>
      <c r="C10" s="181"/>
      <c r="D10" s="182"/>
      <c r="E10" s="11"/>
      <c r="F10" s="12"/>
      <c r="G10" s="26"/>
      <c r="H10" s="26"/>
      <c r="I10" s="26"/>
      <c r="J10" s="26"/>
      <c r="K10" s="180"/>
      <c r="L10" s="181"/>
      <c r="M10" s="182"/>
      <c r="N10" s="11"/>
      <c r="O10" s="61"/>
      <c r="P10" s="26"/>
      <c r="Q10" s="26"/>
      <c r="R10" s="26"/>
      <c r="S10" s="26"/>
    </row>
    <row r="11" spans="1:19" ht="18" customHeight="1" x14ac:dyDescent="0.35">
      <c r="A11" s="188" t="s">
        <v>14</v>
      </c>
      <c r="B11" s="189"/>
      <c r="C11" s="189"/>
      <c r="D11" s="190"/>
      <c r="E11" s="164">
        <f t="shared" ref="E11:J11" si="0">E8+E9+E10</f>
        <v>0</v>
      </c>
      <c r="F11" s="36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188" t="s">
        <v>14</v>
      </c>
      <c r="L11" s="189"/>
      <c r="M11" s="190"/>
      <c r="N11" s="164">
        <f t="shared" ref="N11:S11" si="1">N8+N9+N10</f>
        <v>0</v>
      </c>
      <c r="O11" s="36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33.7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45">
        <v>1.6</v>
      </c>
      <c r="H13" s="45">
        <v>16.7</v>
      </c>
      <c r="I13" s="45">
        <v>10</v>
      </c>
      <c r="J13" s="4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45">
        <v>1.6</v>
      </c>
      <c r="Q13" s="45">
        <v>16.7</v>
      </c>
      <c r="R13" s="45">
        <v>10</v>
      </c>
      <c r="S13" s="45">
        <v>197</v>
      </c>
    </row>
    <row r="14" spans="1:19" ht="30.75" customHeight="1" x14ac:dyDescent="0.3">
      <c r="A14" s="15">
        <v>493</v>
      </c>
      <c r="B14" s="194" t="s">
        <v>31</v>
      </c>
      <c r="C14" s="195"/>
      <c r="D14" s="196"/>
      <c r="E14" s="16" t="s">
        <v>53</v>
      </c>
      <c r="F14" s="17" t="s">
        <v>52</v>
      </c>
      <c r="G14" s="24">
        <v>0.09</v>
      </c>
      <c r="H14" s="24">
        <v>0</v>
      </c>
      <c r="I14" s="24">
        <v>13.5</v>
      </c>
      <c r="J14" s="24">
        <v>54</v>
      </c>
      <c r="K14" s="194" t="s">
        <v>31</v>
      </c>
      <c r="L14" s="195"/>
      <c r="M14" s="196"/>
      <c r="N14" s="16" t="s">
        <v>53</v>
      </c>
      <c r="O14" s="17" t="s">
        <v>52</v>
      </c>
      <c r="P14" s="24">
        <v>0.09</v>
      </c>
      <c r="Q14" s="24">
        <v>0</v>
      </c>
      <c r="R14" s="24">
        <v>13.5</v>
      </c>
      <c r="S14" s="24">
        <v>54</v>
      </c>
    </row>
    <row r="15" spans="1:19" ht="26.25" customHeight="1" x14ac:dyDescent="0.35">
      <c r="A15" s="188" t="s">
        <v>14</v>
      </c>
      <c r="B15" s="189"/>
      <c r="C15" s="189"/>
      <c r="D15" s="190"/>
      <c r="E15" s="83">
        <f t="shared" ref="E15:J15" si="2">E13+E14</f>
        <v>220</v>
      </c>
      <c r="F15" s="36">
        <f t="shared" si="2"/>
        <v>0</v>
      </c>
      <c r="G15" s="46">
        <f t="shared" si="2"/>
        <v>1.6900000000000002</v>
      </c>
      <c r="H15" s="46">
        <f t="shared" si="2"/>
        <v>16.7</v>
      </c>
      <c r="I15" s="46">
        <f t="shared" si="2"/>
        <v>23.5</v>
      </c>
      <c r="J15" s="46">
        <f t="shared" si="2"/>
        <v>251</v>
      </c>
      <c r="K15" s="188" t="s">
        <v>14</v>
      </c>
      <c r="L15" s="189"/>
      <c r="M15" s="190"/>
      <c r="N15" s="83">
        <f t="shared" ref="N15:S15" si="3">N13+N14</f>
        <v>220</v>
      </c>
      <c r="O15" s="36">
        <f t="shared" si="3"/>
        <v>0</v>
      </c>
      <c r="P15" s="46">
        <f t="shared" si="3"/>
        <v>1.6900000000000002</v>
      </c>
      <c r="Q15" s="46">
        <f t="shared" si="3"/>
        <v>16.7</v>
      </c>
      <c r="R15" s="46">
        <f t="shared" si="3"/>
        <v>23.5</v>
      </c>
      <c r="S15" s="46">
        <f t="shared" si="3"/>
        <v>251</v>
      </c>
    </row>
    <row r="16" spans="1:19" ht="18.75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42" customHeight="1" x14ac:dyDescent="0.3">
      <c r="A17" s="19">
        <v>66</v>
      </c>
      <c r="B17" s="180" t="s">
        <v>116</v>
      </c>
      <c r="C17" s="181"/>
      <c r="D17" s="182"/>
      <c r="E17" s="11" t="s">
        <v>62</v>
      </c>
      <c r="F17" s="12" t="s">
        <v>52</v>
      </c>
      <c r="G17" s="21">
        <v>1.02</v>
      </c>
      <c r="H17" s="21">
        <v>3.18</v>
      </c>
      <c r="I17" s="21">
        <v>6.52</v>
      </c>
      <c r="J17" s="21">
        <v>64.650000000000006</v>
      </c>
      <c r="K17" s="180" t="s">
        <v>116</v>
      </c>
      <c r="L17" s="181"/>
      <c r="M17" s="182"/>
      <c r="N17" s="11" t="s">
        <v>26</v>
      </c>
      <c r="O17" s="12" t="s">
        <v>52</v>
      </c>
      <c r="P17" s="21">
        <v>1.7</v>
      </c>
      <c r="Q17" s="21">
        <v>5.3</v>
      </c>
      <c r="R17" s="21">
        <v>10.87</v>
      </c>
      <c r="S17" s="21">
        <v>107.75</v>
      </c>
    </row>
    <row r="18" spans="1:19" ht="46.5" customHeight="1" x14ac:dyDescent="0.3">
      <c r="A18" s="19">
        <v>128</v>
      </c>
      <c r="B18" s="200" t="s">
        <v>92</v>
      </c>
      <c r="C18" s="200"/>
      <c r="D18" s="200"/>
      <c r="E18" s="11" t="s">
        <v>43</v>
      </c>
      <c r="F18" s="12" t="s">
        <v>276</v>
      </c>
      <c r="G18" s="21">
        <v>5.0199999999999996</v>
      </c>
      <c r="H18" s="21">
        <v>4.07</v>
      </c>
      <c r="I18" s="21">
        <v>22.5</v>
      </c>
      <c r="J18" s="21">
        <v>95</v>
      </c>
      <c r="K18" s="200" t="s">
        <v>92</v>
      </c>
      <c r="L18" s="200"/>
      <c r="M18" s="200"/>
      <c r="N18" s="11" t="s">
        <v>43</v>
      </c>
      <c r="O18" s="12" t="s">
        <v>277</v>
      </c>
      <c r="P18" s="21">
        <v>5.0199999999999996</v>
      </c>
      <c r="Q18" s="21">
        <v>4.07</v>
      </c>
      <c r="R18" s="21">
        <v>22.5</v>
      </c>
      <c r="S18" s="21">
        <v>95</v>
      </c>
    </row>
    <row r="19" spans="1:19" ht="44.25" customHeight="1" x14ac:dyDescent="0.3">
      <c r="A19" s="19">
        <v>248</v>
      </c>
      <c r="B19" s="200" t="s">
        <v>40</v>
      </c>
      <c r="C19" s="200"/>
      <c r="D19" s="200"/>
      <c r="E19" s="11" t="s">
        <v>42</v>
      </c>
      <c r="F19" s="12" t="s">
        <v>75</v>
      </c>
      <c r="G19" s="21">
        <v>6.87</v>
      </c>
      <c r="H19" s="21">
        <v>9.66</v>
      </c>
      <c r="I19" s="21">
        <v>24.45</v>
      </c>
      <c r="J19" s="21">
        <v>212.25</v>
      </c>
      <c r="K19" s="200" t="s">
        <v>40</v>
      </c>
      <c r="L19" s="200"/>
      <c r="M19" s="200"/>
      <c r="N19" s="11" t="s">
        <v>53</v>
      </c>
      <c r="O19" s="12" t="s">
        <v>76</v>
      </c>
      <c r="P19" s="21">
        <v>8.24</v>
      </c>
      <c r="Q19" s="21">
        <v>11.59</v>
      </c>
      <c r="R19" s="21">
        <v>29.34</v>
      </c>
      <c r="S19" s="21">
        <v>254.7</v>
      </c>
    </row>
    <row r="20" spans="1:19" ht="36.75" customHeight="1" x14ac:dyDescent="0.3">
      <c r="A20" s="20">
        <v>412</v>
      </c>
      <c r="B20" s="179" t="s">
        <v>30</v>
      </c>
      <c r="C20" s="179"/>
      <c r="D20" s="179"/>
      <c r="E20" s="22" t="s">
        <v>26</v>
      </c>
      <c r="F20" s="23" t="s">
        <v>195</v>
      </c>
      <c r="G20" s="53">
        <v>10.02</v>
      </c>
      <c r="H20" s="53">
        <v>10.71</v>
      </c>
      <c r="I20" s="53">
        <v>9.2899999999999991</v>
      </c>
      <c r="J20" s="53">
        <v>188.57</v>
      </c>
      <c r="K20" s="179" t="s">
        <v>30</v>
      </c>
      <c r="L20" s="179"/>
      <c r="M20" s="179"/>
      <c r="N20" s="16" t="s">
        <v>26</v>
      </c>
      <c r="O20" s="17" t="s">
        <v>195</v>
      </c>
      <c r="P20" s="24">
        <v>10.02</v>
      </c>
      <c r="Q20" s="24">
        <v>10.71</v>
      </c>
      <c r="R20" s="24">
        <v>9.2899999999999991</v>
      </c>
      <c r="S20" s="24">
        <v>188.57</v>
      </c>
    </row>
    <row r="21" spans="1:19" ht="41.25" customHeight="1" x14ac:dyDescent="0.3">
      <c r="A21" s="15">
        <v>494</v>
      </c>
      <c r="B21" s="194" t="s">
        <v>27</v>
      </c>
      <c r="C21" s="195"/>
      <c r="D21" s="196"/>
      <c r="E21" s="16" t="s">
        <v>23</v>
      </c>
      <c r="F21" s="17" t="s">
        <v>135</v>
      </c>
      <c r="G21" s="24">
        <v>0.1</v>
      </c>
      <c r="H21" s="24">
        <v>0</v>
      </c>
      <c r="I21" s="24">
        <v>15.2</v>
      </c>
      <c r="J21" s="24">
        <v>61</v>
      </c>
      <c r="K21" s="194" t="s">
        <v>27</v>
      </c>
      <c r="L21" s="195"/>
      <c r="M21" s="196"/>
      <c r="N21" s="16" t="s">
        <v>23</v>
      </c>
      <c r="O21" s="17" t="s">
        <v>135</v>
      </c>
      <c r="P21" s="24">
        <v>0.1</v>
      </c>
      <c r="Q21" s="24">
        <v>0</v>
      </c>
      <c r="R21" s="24">
        <v>15.2</v>
      </c>
      <c r="S21" s="24">
        <v>61</v>
      </c>
    </row>
    <row r="22" spans="1:19" ht="35.2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73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42" customHeight="1" x14ac:dyDescent="0.3">
      <c r="A23" s="10">
        <v>109</v>
      </c>
      <c r="B23" s="180" t="s">
        <v>71</v>
      </c>
      <c r="C23" s="181"/>
      <c r="D23" s="182"/>
      <c r="E23" s="11" t="s">
        <v>66</v>
      </c>
      <c r="F23" s="12" t="s">
        <v>152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71</v>
      </c>
      <c r="L23" s="181"/>
      <c r="M23" s="182"/>
      <c r="N23" s="11" t="s">
        <v>51</v>
      </c>
      <c r="O23" s="12" t="s">
        <v>177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13.5" customHeight="1" x14ac:dyDescent="0.25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191"/>
      <c r="L24" s="192"/>
      <c r="M24" s="193"/>
      <c r="N24" s="7"/>
      <c r="O24" s="7"/>
      <c r="P24" s="32"/>
      <c r="Q24" s="32"/>
      <c r="R24" s="32"/>
      <c r="S24" s="32"/>
    </row>
    <row r="25" spans="1:19" ht="12.7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77">
        <f>E17+E18+E19+E20+E21+E22+E23+E24+E25</f>
        <v>820</v>
      </c>
      <c r="F26" s="40">
        <f t="shared" ref="F26:J26" si="4">F17+F18+F19+F20+F21+F22+F23+F24+F25</f>
        <v>91.759999999999991</v>
      </c>
      <c r="G26" s="27">
        <f t="shared" si="4"/>
        <v>27.39</v>
      </c>
      <c r="H26" s="27">
        <f t="shared" si="4"/>
        <v>28.18</v>
      </c>
      <c r="I26" s="27">
        <f t="shared" si="4"/>
        <v>104.32</v>
      </c>
      <c r="J26" s="27">
        <f t="shared" si="4"/>
        <v>750.27</v>
      </c>
      <c r="K26" s="188" t="s">
        <v>14</v>
      </c>
      <c r="L26" s="189"/>
      <c r="M26" s="190"/>
      <c r="N26" s="83">
        <f t="shared" ref="N26:S26" si="5">N17+N18+N19+N20+N21+N22+N23+N24+N25</f>
        <v>910</v>
      </c>
      <c r="O26" s="40">
        <f t="shared" si="5"/>
        <v>102.67</v>
      </c>
      <c r="P26" s="33">
        <f t="shared" si="5"/>
        <v>30.860000000000003</v>
      </c>
      <c r="Q26" s="33">
        <f t="shared" si="5"/>
        <v>32.43</v>
      </c>
      <c r="R26" s="33">
        <f t="shared" si="5"/>
        <v>121.82000000000001</v>
      </c>
      <c r="S26" s="33">
        <f t="shared" si="5"/>
        <v>876.72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51" customHeight="1" x14ac:dyDescent="0.3">
      <c r="A28" s="19">
        <v>65</v>
      </c>
      <c r="B28" s="180" t="s">
        <v>132</v>
      </c>
      <c r="C28" s="181"/>
      <c r="D28" s="182"/>
      <c r="E28" s="11" t="s">
        <v>62</v>
      </c>
      <c r="F28" s="12" t="s">
        <v>143</v>
      </c>
      <c r="G28" s="21">
        <v>1.86</v>
      </c>
      <c r="H28" s="21">
        <v>6.84</v>
      </c>
      <c r="I28" s="21">
        <v>7.14</v>
      </c>
      <c r="J28" s="21">
        <v>92.4</v>
      </c>
      <c r="K28" s="180" t="s">
        <v>132</v>
      </c>
      <c r="L28" s="181"/>
      <c r="M28" s="182"/>
      <c r="N28" s="11" t="s">
        <v>26</v>
      </c>
      <c r="O28" s="12" t="s">
        <v>144</v>
      </c>
      <c r="P28" s="21">
        <v>3.1</v>
      </c>
      <c r="Q28" s="21">
        <v>11.4</v>
      </c>
      <c r="R28" s="21">
        <v>11.9</v>
      </c>
      <c r="S28" s="21">
        <v>154</v>
      </c>
    </row>
    <row r="29" spans="1:19" ht="42" customHeight="1" x14ac:dyDescent="0.3">
      <c r="A29" s="19">
        <v>429</v>
      </c>
      <c r="B29" s="200" t="s">
        <v>29</v>
      </c>
      <c r="C29" s="200"/>
      <c r="D29" s="200"/>
      <c r="E29" s="11" t="s">
        <v>42</v>
      </c>
      <c r="F29" s="12" t="s">
        <v>65</v>
      </c>
      <c r="G29" s="21">
        <v>2.63</v>
      </c>
      <c r="H29" s="21">
        <v>6.6</v>
      </c>
      <c r="I29" s="21">
        <v>16.350000000000001</v>
      </c>
      <c r="J29" s="21">
        <v>138</v>
      </c>
      <c r="K29" s="200" t="s">
        <v>29</v>
      </c>
      <c r="L29" s="200"/>
      <c r="M29" s="200"/>
      <c r="N29" s="11" t="s">
        <v>53</v>
      </c>
      <c r="O29" s="12" t="s">
        <v>65</v>
      </c>
      <c r="P29" s="21">
        <v>3.15</v>
      </c>
      <c r="Q29" s="21">
        <v>7.92</v>
      </c>
      <c r="R29" s="21">
        <v>19.62</v>
      </c>
      <c r="S29" s="21">
        <v>165.6</v>
      </c>
    </row>
    <row r="30" spans="1:19" ht="61.5" customHeight="1" x14ac:dyDescent="0.3">
      <c r="A30" s="15">
        <v>392</v>
      </c>
      <c r="B30" s="194" t="s">
        <v>50</v>
      </c>
      <c r="C30" s="195"/>
      <c r="D30" s="196"/>
      <c r="E30" s="22" t="s">
        <v>24</v>
      </c>
      <c r="F30" s="23" t="s">
        <v>278</v>
      </c>
      <c r="G30" s="53">
        <v>12.84</v>
      </c>
      <c r="H30" s="53">
        <v>11.16</v>
      </c>
      <c r="I30" s="53">
        <v>8.36</v>
      </c>
      <c r="J30" s="53">
        <v>178.8</v>
      </c>
      <c r="K30" s="194" t="s">
        <v>50</v>
      </c>
      <c r="L30" s="195"/>
      <c r="M30" s="196"/>
      <c r="N30" s="22" t="s">
        <v>26</v>
      </c>
      <c r="O30" s="23" t="s">
        <v>279</v>
      </c>
      <c r="P30" s="53">
        <v>14.27</v>
      </c>
      <c r="Q30" s="53">
        <v>12.4</v>
      </c>
      <c r="R30" s="53">
        <v>9.2899999999999991</v>
      </c>
      <c r="S30" s="53">
        <v>198.67</v>
      </c>
    </row>
    <row r="31" spans="1:19" ht="43.5" customHeight="1" x14ac:dyDescent="0.3">
      <c r="A31" s="15">
        <v>519</v>
      </c>
      <c r="B31" s="194" t="s">
        <v>49</v>
      </c>
      <c r="C31" s="195"/>
      <c r="D31" s="196"/>
      <c r="E31" s="16" t="s">
        <v>23</v>
      </c>
      <c r="F31" s="17" t="s">
        <v>258</v>
      </c>
      <c r="G31" s="24">
        <v>0.7</v>
      </c>
      <c r="H31" s="24">
        <v>0.3</v>
      </c>
      <c r="I31" s="24">
        <v>22.8</v>
      </c>
      <c r="J31" s="24">
        <v>97</v>
      </c>
      <c r="K31" s="194" t="s">
        <v>49</v>
      </c>
      <c r="L31" s="195"/>
      <c r="M31" s="196"/>
      <c r="N31" s="16" t="s">
        <v>23</v>
      </c>
      <c r="O31" s="17" t="s">
        <v>259</v>
      </c>
      <c r="P31" s="24">
        <v>0.7</v>
      </c>
      <c r="Q31" s="24">
        <v>0.3</v>
      </c>
      <c r="R31" s="24">
        <v>22.8</v>
      </c>
      <c r="S31" s="24">
        <v>97</v>
      </c>
    </row>
    <row r="32" spans="1:19" ht="38.2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56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52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6.75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152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52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24.75" customHeight="1" x14ac:dyDescent="0.35">
      <c r="A34" s="188" t="s">
        <v>14</v>
      </c>
      <c r="B34" s="189"/>
      <c r="C34" s="189"/>
      <c r="D34" s="190"/>
      <c r="E34" s="83">
        <f t="shared" ref="E34:J34" si="6">E28+E29+E30+E31+E32+E33</f>
        <v>560</v>
      </c>
      <c r="F34" s="39">
        <f t="shared" si="6"/>
        <v>92.070000000000007</v>
      </c>
      <c r="G34" s="33">
        <f t="shared" si="6"/>
        <v>22.389999999999997</v>
      </c>
      <c r="H34" s="33">
        <f t="shared" si="6"/>
        <v>25.46</v>
      </c>
      <c r="I34" s="33">
        <f t="shared" si="6"/>
        <v>81.010000000000019</v>
      </c>
      <c r="J34" s="33">
        <f t="shared" si="6"/>
        <v>635</v>
      </c>
      <c r="K34" s="188" t="s">
        <v>14</v>
      </c>
      <c r="L34" s="189"/>
      <c r="M34" s="190"/>
      <c r="N34" s="83">
        <f t="shared" ref="N34:S34" si="7">N28+N29+N30+N31+N32+N33</f>
        <v>660</v>
      </c>
      <c r="O34" s="39">
        <f t="shared" si="7"/>
        <v>81.170000000000016</v>
      </c>
      <c r="P34" s="27">
        <f t="shared" si="7"/>
        <v>27</v>
      </c>
      <c r="Q34" s="27">
        <f t="shared" si="7"/>
        <v>32.779999999999994</v>
      </c>
      <c r="R34" s="27">
        <f t="shared" si="7"/>
        <v>98.23</v>
      </c>
      <c r="S34" s="27">
        <f t="shared" si="7"/>
        <v>784.97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36" customHeight="1" x14ac:dyDescent="0.3">
      <c r="A36" s="10" t="s">
        <v>136</v>
      </c>
      <c r="B36" s="194" t="s">
        <v>87</v>
      </c>
      <c r="C36" s="195"/>
      <c r="D36" s="196"/>
      <c r="E36" s="16" t="s">
        <v>23</v>
      </c>
      <c r="F36" s="17" t="s">
        <v>52</v>
      </c>
      <c r="G36" s="24">
        <v>10</v>
      </c>
      <c r="H36" s="24">
        <v>6.4</v>
      </c>
      <c r="I36" s="24">
        <v>17</v>
      </c>
      <c r="J36" s="24">
        <v>174</v>
      </c>
      <c r="K36" s="194" t="s">
        <v>87</v>
      </c>
      <c r="L36" s="195"/>
      <c r="M36" s="196"/>
      <c r="N36" s="16" t="s">
        <v>23</v>
      </c>
      <c r="O36" s="17" t="s">
        <v>52</v>
      </c>
      <c r="P36" s="24">
        <v>10</v>
      </c>
      <c r="Q36" s="24">
        <v>6.4</v>
      </c>
      <c r="R36" s="24">
        <v>17</v>
      </c>
      <c r="S36" s="24">
        <v>174</v>
      </c>
    </row>
    <row r="37" spans="1:19" ht="40.5" customHeight="1" x14ac:dyDescent="0.3">
      <c r="A37" s="10" t="s">
        <v>89</v>
      </c>
      <c r="B37" s="180" t="s">
        <v>90</v>
      </c>
      <c r="C37" s="181"/>
      <c r="D37" s="182"/>
      <c r="E37" s="11" t="s">
        <v>98</v>
      </c>
      <c r="F37" s="12" t="s">
        <v>52</v>
      </c>
      <c r="G37" s="31">
        <v>4.12</v>
      </c>
      <c r="H37" s="31">
        <v>4.03</v>
      </c>
      <c r="I37" s="31">
        <v>14.05</v>
      </c>
      <c r="J37" s="31">
        <v>45.5</v>
      </c>
      <c r="K37" s="180" t="s">
        <v>90</v>
      </c>
      <c r="L37" s="181"/>
      <c r="M37" s="182"/>
      <c r="N37" s="11" t="s">
        <v>64</v>
      </c>
      <c r="O37" s="12" t="s">
        <v>52</v>
      </c>
      <c r="P37" s="31">
        <v>4.12</v>
      </c>
      <c r="Q37" s="31">
        <v>4.03</v>
      </c>
      <c r="R37" s="31">
        <v>18.04</v>
      </c>
      <c r="S37" s="31">
        <v>77.31</v>
      </c>
    </row>
    <row r="38" spans="1:19" ht="22.5" customHeight="1" x14ac:dyDescent="0.35">
      <c r="A38" s="188" t="s">
        <v>14</v>
      </c>
      <c r="B38" s="189"/>
      <c r="C38" s="189"/>
      <c r="D38" s="190"/>
      <c r="E38" s="83">
        <f t="shared" ref="E38:J38" si="8">E36+E37</f>
        <v>245</v>
      </c>
      <c r="F38" s="40">
        <f t="shared" si="8"/>
        <v>0</v>
      </c>
      <c r="G38" s="46">
        <f t="shared" si="8"/>
        <v>14.120000000000001</v>
      </c>
      <c r="H38" s="46">
        <f t="shared" si="8"/>
        <v>10.43</v>
      </c>
      <c r="I38" s="46">
        <f t="shared" si="8"/>
        <v>31.05</v>
      </c>
      <c r="J38" s="46">
        <f t="shared" si="8"/>
        <v>219.5</v>
      </c>
      <c r="K38" s="188" t="s">
        <v>14</v>
      </c>
      <c r="L38" s="189"/>
      <c r="M38" s="190"/>
      <c r="N38" s="83">
        <f t="shared" ref="N38:S38" si="9">N36+N37</f>
        <v>250</v>
      </c>
      <c r="O38" s="40">
        <f t="shared" si="9"/>
        <v>0</v>
      </c>
      <c r="P38" s="46">
        <f t="shared" si="9"/>
        <v>14.120000000000001</v>
      </c>
      <c r="Q38" s="46">
        <f t="shared" si="9"/>
        <v>10.43</v>
      </c>
      <c r="R38" s="46">
        <f t="shared" si="9"/>
        <v>35.04</v>
      </c>
      <c r="S38" s="46">
        <f t="shared" si="9"/>
        <v>251.31</v>
      </c>
    </row>
    <row r="39" spans="1:19" ht="25.5" customHeight="1" x14ac:dyDescent="0.35">
      <c r="A39" s="197" t="s">
        <v>14</v>
      </c>
      <c r="B39" s="198"/>
      <c r="C39" s="198"/>
      <c r="D39" s="199"/>
      <c r="E39" s="9">
        <f>E11+E15+E26+E34+E38</f>
        <v>1845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2040</v>
      </c>
      <c r="O39" s="35">
        <f>O11+O15+O26+O34+O38</f>
        <v>183.84000000000003</v>
      </c>
      <c r="P39" s="9"/>
      <c r="Q39" s="9"/>
      <c r="R39" s="9"/>
      <c r="S39" s="9"/>
    </row>
    <row r="40" spans="1:19" ht="27.75" customHeight="1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38:D38"/>
    <mergeCell ref="K38:M38"/>
    <mergeCell ref="A39:D39"/>
    <mergeCell ref="K39:M39"/>
    <mergeCell ref="K33:M33"/>
    <mergeCell ref="A35:J35"/>
    <mergeCell ref="K35:S35"/>
    <mergeCell ref="B36:D36"/>
    <mergeCell ref="K36:M36"/>
    <mergeCell ref="B37:D37"/>
    <mergeCell ref="K37:M37"/>
    <mergeCell ref="B32:D32"/>
    <mergeCell ref="K32:M32"/>
    <mergeCell ref="B33:D33"/>
    <mergeCell ref="A34:D34"/>
    <mergeCell ref="K34:M34"/>
    <mergeCell ref="B29:D29"/>
    <mergeCell ref="K29:M29"/>
    <mergeCell ref="B30:D30"/>
    <mergeCell ref="K30:M30"/>
    <mergeCell ref="B31:D31"/>
    <mergeCell ref="K31:M31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" right="0" top="0" bottom="0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A7" workbookViewId="0">
      <selection activeCell="K21" sqref="K21:M21"/>
    </sheetView>
  </sheetViews>
  <sheetFormatPr defaultRowHeight="15" x14ac:dyDescent="0.25"/>
  <cols>
    <col min="4" max="4" width="12.42578125" customWidth="1"/>
    <col min="5" max="5" width="13.5703125" customWidth="1"/>
    <col min="6" max="6" width="11.7109375" customWidth="1"/>
    <col min="7" max="7" width="10" bestFit="1" customWidth="1"/>
    <col min="9" max="9" width="10.85546875" customWidth="1"/>
    <col min="10" max="10" width="10.5703125" customWidth="1"/>
    <col min="13" max="13" width="14.42578125" customWidth="1"/>
    <col min="14" max="14" width="10.7109375" customWidth="1"/>
    <col min="15" max="15" width="12.42578125" customWidth="1"/>
    <col min="18" max="18" width="9.42578125" customWidth="1"/>
    <col min="19" max="19" width="11.425781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95"/>
      <c r="M2" s="95"/>
      <c r="N2" s="95"/>
      <c r="O2" s="96"/>
      <c r="P2" s="95" t="s">
        <v>32</v>
      </c>
      <c r="Q2" s="95"/>
      <c r="R2" s="95"/>
      <c r="S2" s="96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280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69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69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25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5.5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25.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4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21.75" customHeight="1" x14ac:dyDescent="0.35">
      <c r="A11" s="188" t="s">
        <v>14</v>
      </c>
      <c r="B11" s="189"/>
      <c r="C11" s="189"/>
      <c r="D11" s="190"/>
      <c r="E11" s="170">
        <f t="shared" ref="E11:J11" si="0">E8+E9+E10</f>
        <v>375</v>
      </c>
      <c r="F11" s="170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70">
        <f t="shared" ref="N11:S11" si="1">N8+N9+N10</f>
        <v>405</v>
      </c>
      <c r="O11" s="170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21.75" customHeight="1" x14ac:dyDescent="0.3">
      <c r="A12" s="201"/>
      <c r="B12" s="202"/>
      <c r="C12" s="202"/>
      <c r="D12" s="202"/>
      <c r="E12" s="202"/>
      <c r="F12" s="202"/>
      <c r="G12" s="202"/>
      <c r="H12" s="202"/>
      <c r="I12" s="202"/>
      <c r="J12" s="203"/>
      <c r="K12" s="204"/>
      <c r="L12" s="204"/>
      <c r="M12" s="204"/>
      <c r="N12" s="204"/>
      <c r="O12" s="204"/>
      <c r="P12" s="204"/>
      <c r="Q12" s="204"/>
      <c r="R12" s="204"/>
      <c r="S12" s="204"/>
    </row>
    <row r="13" spans="1:19" ht="27.75" customHeight="1" x14ac:dyDescent="0.3">
      <c r="A13" s="13"/>
      <c r="B13" s="180"/>
      <c r="C13" s="181"/>
      <c r="D13" s="182"/>
      <c r="E13" s="11"/>
      <c r="F13" s="12"/>
      <c r="G13" s="25"/>
      <c r="H13" s="25"/>
      <c r="I13" s="25"/>
      <c r="J13" s="25"/>
      <c r="K13" s="180"/>
      <c r="L13" s="181"/>
      <c r="M13" s="182"/>
      <c r="N13" s="11"/>
      <c r="O13" s="12"/>
      <c r="P13" s="25"/>
      <c r="Q13" s="25"/>
      <c r="R13" s="25"/>
      <c r="S13" s="25"/>
    </row>
    <row r="14" spans="1:19" ht="30.75" customHeight="1" x14ac:dyDescent="0.3">
      <c r="A14" s="15"/>
      <c r="B14" s="194"/>
      <c r="C14" s="195"/>
      <c r="D14" s="196"/>
      <c r="E14" s="16"/>
      <c r="F14" s="17"/>
      <c r="G14" s="24"/>
      <c r="H14" s="24"/>
      <c r="I14" s="24"/>
      <c r="J14" s="24"/>
      <c r="K14" s="194"/>
      <c r="L14" s="195"/>
      <c r="M14" s="196"/>
      <c r="N14" s="16"/>
      <c r="O14" s="17"/>
      <c r="P14" s="24"/>
      <c r="Q14" s="24"/>
      <c r="R14" s="24"/>
      <c r="S14" s="24"/>
    </row>
    <row r="15" spans="1:19" ht="25.5" customHeight="1" x14ac:dyDescent="0.35">
      <c r="A15" s="188" t="s">
        <v>14</v>
      </c>
      <c r="B15" s="189"/>
      <c r="C15" s="189"/>
      <c r="D15" s="190"/>
      <c r="E15" s="170">
        <f t="shared" ref="E15:J15" si="2">E13+E14</f>
        <v>0</v>
      </c>
      <c r="F15" s="40">
        <f t="shared" si="2"/>
        <v>0</v>
      </c>
      <c r="G15" s="46">
        <f t="shared" si="2"/>
        <v>0</v>
      </c>
      <c r="H15" s="46">
        <f t="shared" si="2"/>
        <v>0</v>
      </c>
      <c r="I15" s="46">
        <f t="shared" si="2"/>
        <v>0</v>
      </c>
      <c r="J15" s="46">
        <f t="shared" si="2"/>
        <v>0</v>
      </c>
      <c r="K15" s="188" t="s">
        <v>14</v>
      </c>
      <c r="L15" s="189"/>
      <c r="M15" s="190"/>
      <c r="N15" s="170">
        <f t="shared" ref="N15:S15" si="3">N13+N14</f>
        <v>0</v>
      </c>
      <c r="O15" s="40">
        <f t="shared" si="3"/>
        <v>0</v>
      </c>
      <c r="P15" s="46">
        <f t="shared" si="3"/>
        <v>0</v>
      </c>
      <c r="Q15" s="46">
        <f t="shared" si="3"/>
        <v>0</v>
      </c>
      <c r="R15" s="46">
        <f t="shared" si="3"/>
        <v>0</v>
      </c>
      <c r="S15" s="46">
        <f t="shared" si="3"/>
        <v>0</v>
      </c>
    </row>
    <row r="16" spans="1:19" ht="18.75" x14ac:dyDescent="0.3">
      <c r="A16" s="201" t="s">
        <v>15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15</v>
      </c>
      <c r="L16" s="204"/>
      <c r="M16" s="204"/>
      <c r="N16" s="204"/>
      <c r="O16" s="204"/>
      <c r="P16" s="204"/>
      <c r="Q16" s="204"/>
      <c r="R16" s="204"/>
      <c r="S16" s="204"/>
    </row>
    <row r="17" spans="1:19" ht="37.5" customHeight="1" x14ac:dyDescent="0.3">
      <c r="A17" s="19">
        <v>9</v>
      </c>
      <c r="B17" s="180" t="s">
        <v>105</v>
      </c>
      <c r="C17" s="181"/>
      <c r="D17" s="182"/>
      <c r="E17" s="11" t="s">
        <v>62</v>
      </c>
      <c r="F17" s="12" t="s">
        <v>52</v>
      </c>
      <c r="G17" s="21">
        <v>0.54</v>
      </c>
      <c r="H17" s="21">
        <v>4.0199999999999996</v>
      </c>
      <c r="I17" s="21">
        <v>12.93</v>
      </c>
      <c r="J17" s="21">
        <v>74.400000000000006</v>
      </c>
      <c r="K17" s="180" t="s">
        <v>105</v>
      </c>
      <c r="L17" s="181"/>
      <c r="M17" s="182"/>
      <c r="N17" s="11" t="s">
        <v>26</v>
      </c>
      <c r="O17" s="12" t="s">
        <v>52</v>
      </c>
      <c r="P17" s="21">
        <v>0.9</v>
      </c>
      <c r="Q17" s="21">
        <v>6.7</v>
      </c>
      <c r="R17" s="21">
        <v>21.55</v>
      </c>
      <c r="S17" s="21">
        <v>124</v>
      </c>
    </row>
    <row r="18" spans="1:19" ht="45" customHeight="1" x14ac:dyDescent="0.3">
      <c r="A18" s="15">
        <v>165</v>
      </c>
      <c r="B18" s="194" t="s">
        <v>55</v>
      </c>
      <c r="C18" s="195"/>
      <c r="D18" s="196"/>
      <c r="E18" s="16" t="s">
        <v>43</v>
      </c>
      <c r="F18" s="17" t="s">
        <v>52</v>
      </c>
      <c r="G18" s="70">
        <v>7.13</v>
      </c>
      <c r="H18" s="70">
        <v>6.67</v>
      </c>
      <c r="I18" s="70">
        <v>29.98</v>
      </c>
      <c r="J18" s="70">
        <v>182.5</v>
      </c>
      <c r="K18" s="194" t="s">
        <v>55</v>
      </c>
      <c r="L18" s="195"/>
      <c r="M18" s="196"/>
      <c r="N18" s="16" t="s">
        <v>43</v>
      </c>
      <c r="O18" s="17" t="s">
        <v>52</v>
      </c>
      <c r="P18" s="70">
        <v>7.13</v>
      </c>
      <c r="Q18" s="70">
        <v>6.67</v>
      </c>
      <c r="R18" s="70">
        <v>29.98</v>
      </c>
      <c r="S18" s="70">
        <v>182.5</v>
      </c>
    </row>
    <row r="19" spans="1:19" ht="45.75" customHeight="1" x14ac:dyDescent="0.3">
      <c r="A19" s="19" t="s">
        <v>83</v>
      </c>
      <c r="B19" s="200" t="s">
        <v>106</v>
      </c>
      <c r="C19" s="200"/>
      <c r="D19" s="200"/>
      <c r="E19" s="11" t="s">
        <v>53</v>
      </c>
      <c r="F19" s="12" t="s">
        <v>107</v>
      </c>
      <c r="G19" s="21">
        <v>12.2</v>
      </c>
      <c r="H19" s="21">
        <v>14.89</v>
      </c>
      <c r="I19" s="21">
        <v>16.23</v>
      </c>
      <c r="J19" s="21">
        <v>306.8</v>
      </c>
      <c r="K19" s="200" t="s">
        <v>106</v>
      </c>
      <c r="L19" s="200"/>
      <c r="M19" s="200"/>
      <c r="N19" s="11" t="s">
        <v>109</v>
      </c>
      <c r="O19" s="12" t="s">
        <v>108</v>
      </c>
      <c r="P19" s="21">
        <v>14.23</v>
      </c>
      <c r="Q19" s="21">
        <v>17.37</v>
      </c>
      <c r="R19" s="21">
        <v>18.93</v>
      </c>
      <c r="S19" s="21">
        <v>357.93</v>
      </c>
    </row>
    <row r="20" spans="1:19" ht="41.25" customHeight="1" x14ac:dyDescent="0.3">
      <c r="A20" s="15">
        <v>493</v>
      </c>
      <c r="B20" s="194" t="s">
        <v>31</v>
      </c>
      <c r="C20" s="195"/>
      <c r="D20" s="196"/>
      <c r="E20" s="16" t="s">
        <v>23</v>
      </c>
      <c r="F20" s="17" t="s">
        <v>56</v>
      </c>
      <c r="G20" s="24">
        <v>0.1</v>
      </c>
      <c r="H20" s="24">
        <v>0</v>
      </c>
      <c r="I20" s="24">
        <v>15</v>
      </c>
      <c r="J20" s="24">
        <v>60</v>
      </c>
      <c r="K20" s="194" t="s">
        <v>31</v>
      </c>
      <c r="L20" s="195"/>
      <c r="M20" s="196"/>
      <c r="N20" s="16" t="s">
        <v>23</v>
      </c>
      <c r="O20" s="17" t="s">
        <v>56</v>
      </c>
      <c r="P20" s="24">
        <v>0.1</v>
      </c>
      <c r="Q20" s="24">
        <v>0</v>
      </c>
      <c r="R20" s="24">
        <v>15</v>
      </c>
      <c r="S20" s="24">
        <v>60</v>
      </c>
    </row>
    <row r="21" spans="1:19" ht="39.7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52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284</v>
      </c>
      <c r="P21" s="31">
        <v>3.8</v>
      </c>
      <c r="Q21" s="31">
        <v>0.4</v>
      </c>
      <c r="R21" s="31">
        <v>24.6</v>
      </c>
      <c r="S21" s="31">
        <v>117.5</v>
      </c>
    </row>
    <row r="22" spans="1:19" ht="39.7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283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52</v>
      </c>
      <c r="P22" s="26">
        <v>1.98</v>
      </c>
      <c r="Q22" s="31">
        <v>0.36</v>
      </c>
      <c r="R22" s="31">
        <v>10.02</v>
      </c>
      <c r="S22" s="31">
        <v>52.2</v>
      </c>
    </row>
    <row r="23" spans="1:19" ht="38.25" customHeight="1" x14ac:dyDescent="0.3">
      <c r="A23" s="10">
        <v>112</v>
      </c>
      <c r="B23" s="180" t="s">
        <v>281</v>
      </c>
      <c r="C23" s="181"/>
      <c r="D23" s="182"/>
      <c r="E23" s="11" t="s">
        <v>260</v>
      </c>
      <c r="F23" s="12" t="s">
        <v>282</v>
      </c>
      <c r="G23" s="26">
        <v>0.35</v>
      </c>
      <c r="H23" s="31">
        <v>0.35</v>
      </c>
      <c r="I23" s="31">
        <v>9.41</v>
      </c>
      <c r="J23" s="31">
        <v>41.23</v>
      </c>
      <c r="K23" s="180" t="s">
        <v>281</v>
      </c>
      <c r="L23" s="181"/>
      <c r="M23" s="182"/>
      <c r="N23" s="11" t="s">
        <v>260</v>
      </c>
      <c r="O23" s="12" t="s">
        <v>282</v>
      </c>
      <c r="P23" s="26">
        <v>0.35</v>
      </c>
      <c r="Q23" s="31">
        <v>0.35</v>
      </c>
      <c r="R23" s="31">
        <v>9.41</v>
      </c>
      <c r="S23" s="31">
        <v>41.23</v>
      </c>
    </row>
    <row r="24" spans="1:19" ht="6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19" ht="4.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25.5" customHeight="1" x14ac:dyDescent="0.35">
      <c r="A26" s="188" t="s">
        <v>14</v>
      </c>
      <c r="B26" s="189"/>
      <c r="C26" s="189"/>
      <c r="D26" s="190"/>
      <c r="E26" s="170">
        <f t="shared" ref="E26:J26" si="4">E17+E18+E19+E20+E21+E22+E23+E24+E25</f>
        <v>870</v>
      </c>
      <c r="F26" s="40">
        <f t="shared" si="4"/>
        <v>91.76</v>
      </c>
      <c r="G26" s="46">
        <f t="shared" si="4"/>
        <v>24.68</v>
      </c>
      <c r="H26" s="46">
        <f t="shared" si="4"/>
        <v>26.49</v>
      </c>
      <c r="I26" s="46">
        <f t="shared" si="4"/>
        <v>109.91</v>
      </c>
      <c r="J26" s="46">
        <f t="shared" si="4"/>
        <v>793.73</v>
      </c>
      <c r="K26" s="188" t="s">
        <v>14</v>
      </c>
      <c r="L26" s="189"/>
      <c r="M26" s="190"/>
      <c r="N26" s="170">
        <f t="shared" ref="N26:S26" si="5">N17+N18+N19+N20+N21+N22+N23+N24+N25</f>
        <v>960</v>
      </c>
      <c r="O26" s="40">
        <f t="shared" si="5"/>
        <v>102.66999999999999</v>
      </c>
      <c r="P26" s="99">
        <f t="shared" si="5"/>
        <v>28.490000000000002</v>
      </c>
      <c r="Q26" s="99">
        <f t="shared" si="5"/>
        <v>31.85</v>
      </c>
      <c r="R26" s="99">
        <f t="shared" si="5"/>
        <v>129.49</v>
      </c>
      <c r="S26" s="99">
        <f t="shared" si="5"/>
        <v>935.36000000000013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53.25" customHeight="1" x14ac:dyDescent="0.3">
      <c r="A28" s="10" t="s">
        <v>89</v>
      </c>
      <c r="B28" s="180" t="s">
        <v>90</v>
      </c>
      <c r="C28" s="181"/>
      <c r="D28" s="182"/>
      <c r="E28" s="11" t="s">
        <v>98</v>
      </c>
      <c r="F28" s="12" t="s">
        <v>94</v>
      </c>
      <c r="G28" s="31">
        <v>4.1900000000000004</v>
      </c>
      <c r="H28" s="31">
        <v>4.03</v>
      </c>
      <c r="I28" s="31">
        <v>14.05</v>
      </c>
      <c r="J28" s="31">
        <v>45.5</v>
      </c>
      <c r="K28" s="180" t="s">
        <v>90</v>
      </c>
      <c r="L28" s="181"/>
      <c r="M28" s="182"/>
      <c r="N28" s="11" t="s">
        <v>98</v>
      </c>
      <c r="O28" s="12" t="s">
        <v>95</v>
      </c>
      <c r="P28" s="31">
        <v>4.1900000000000004</v>
      </c>
      <c r="Q28" s="31">
        <v>4.03</v>
      </c>
      <c r="R28" s="31">
        <v>14.05</v>
      </c>
      <c r="S28" s="31">
        <v>45.5</v>
      </c>
    </row>
    <row r="29" spans="1:19" ht="51.75" customHeight="1" x14ac:dyDescent="0.3">
      <c r="A29" s="10">
        <v>517</v>
      </c>
      <c r="B29" s="194" t="s">
        <v>87</v>
      </c>
      <c r="C29" s="195"/>
      <c r="D29" s="196"/>
      <c r="E29" s="16" t="s">
        <v>23</v>
      </c>
      <c r="F29" s="17" t="s">
        <v>88</v>
      </c>
      <c r="G29" s="24">
        <v>10</v>
      </c>
      <c r="H29" s="24">
        <v>6.4</v>
      </c>
      <c r="I29" s="24">
        <v>17</v>
      </c>
      <c r="J29" s="24">
        <v>174</v>
      </c>
      <c r="K29" s="194" t="s">
        <v>87</v>
      </c>
      <c r="L29" s="195"/>
      <c r="M29" s="196"/>
      <c r="N29" s="16" t="s">
        <v>23</v>
      </c>
      <c r="O29" s="17" t="s">
        <v>88</v>
      </c>
      <c r="P29" s="24">
        <v>10</v>
      </c>
      <c r="Q29" s="24">
        <v>6.4</v>
      </c>
      <c r="R29" s="24">
        <v>17</v>
      </c>
      <c r="S29" s="24">
        <v>174</v>
      </c>
    </row>
    <row r="30" spans="1:19" ht="46.5" customHeight="1" x14ac:dyDescent="0.3">
      <c r="A30" s="10">
        <v>112</v>
      </c>
      <c r="B30" s="180" t="s">
        <v>158</v>
      </c>
      <c r="C30" s="181"/>
      <c r="D30" s="182"/>
      <c r="E30" s="11" t="s">
        <v>26</v>
      </c>
      <c r="F30" s="12" t="s">
        <v>156</v>
      </c>
      <c r="G30" s="26">
        <v>0.8</v>
      </c>
      <c r="H30" s="31">
        <v>0.2</v>
      </c>
      <c r="I30" s="31">
        <v>7.5</v>
      </c>
      <c r="J30" s="31">
        <v>38</v>
      </c>
      <c r="K30" s="180" t="s">
        <v>158</v>
      </c>
      <c r="L30" s="181"/>
      <c r="M30" s="182"/>
      <c r="N30" s="11" t="s">
        <v>26</v>
      </c>
      <c r="O30" s="12" t="s">
        <v>249</v>
      </c>
      <c r="P30" s="26">
        <v>0.8</v>
      </c>
      <c r="Q30" s="31">
        <v>0.2</v>
      </c>
      <c r="R30" s="31">
        <v>7.5</v>
      </c>
      <c r="S30" s="31">
        <v>38</v>
      </c>
    </row>
    <row r="31" spans="1:19" ht="19.5" customHeight="1" x14ac:dyDescent="0.3">
      <c r="A31" s="19"/>
      <c r="B31" s="200"/>
      <c r="C31" s="200"/>
      <c r="D31" s="200"/>
      <c r="E31" s="11"/>
      <c r="F31" s="12"/>
      <c r="G31" s="21"/>
      <c r="H31" s="21"/>
      <c r="I31" s="21"/>
      <c r="J31" s="21"/>
      <c r="K31" s="200"/>
      <c r="L31" s="200"/>
      <c r="M31" s="200"/>
      <c r="N31" s="11"/>
      <c r="O31" s="12"/>
      <c r="P31" s="21"/>
      <c r="Q31" s="21"/>
      <c r="R31" s="21"/>
      <c r="S31" s="21"/>
    </row>
    <row r="32" spans="1:19" ht="22.5" customHeight="1" x14ac:dyDescent="0.3">
      <c r="A32" s="15"/>
      <c r="B32" s="194"/>
      <c r="C32" s="195"/>
      <c r="D32" s="196"/>
      <c r="E32" s="16"/>
      <c r="F32" s="17"/>
      <c r="G32" s="24"/>
      <c r="H32" s="24"/>
      <c r="I32" s="24"/>
      <c r="J32" s="24"/>
      <c r="K32" s="194"/>
      <c r="L32" s="195"/>
      <c r="M32" s="196"/>
      <c r="N32" s="16"/>
      <c r="O32" s="17"/>
      <c r="P32" s="24"/>
      <c r="Q32" s="24"/>
      <c r="R32" s="24"/>
      <c r="S32" s="24"/>
    </row>
    <row r="33" spans="1:19" ht="15" customHeight="1" x14ac:dyDescent="0.3">
      <c r="A33" s="10"/>
      <c r="B33" s="180"/>
      <c r="C33" s="181"/>
      <c r="D33" s="182"/>
      <c r="E33" s="11"/>
      <c r="F33" s="12"/>
      <c r="G33" s="31"/>
      <c r="H33" s="31"/>
      <c r="I33" s="31"/>
      <c r="J33" s="31"/>
      <c r="K33" s="180"/>
      <c r="L33" s="181"/>
      <c r="M33" s="182"/>
      <c r="N33" s="11"/>
      <c r="O33" s="12"/>
      <c r="P33" s="31"/>
      <c r="Q33" s="31"/>
      <c r="R33" s="31"/>
      <c r="S33" s="31"/>
    </row>
    <row r="34" spans="1:19" ht="30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8.75" customHeight="1" x14ac:dyDescent="0.3">
      <c r="A35" s="10"/>
      <c r="B35" s="180"/>
      <c r="C35" s="181"/>
      <c r="D35" s="182"/>
      <c r="E35" s="11"/>
      <c r="F35" s="12"/>
      <c r="G35" s="26"/>
      <c r="H35" s="31"/>
      <c r="I35" s="31"/>
      <c r="J35" s="31"/>
      <c r="K35" s="180"/>
      <c r="L35" s="181"/>
      <c r="M35" s="182"/>
      <c r="N35" s="11"/>
      <c r="O35" s="12"/>
      <c r="P35" s="26"/>
      <c r="Q35" s="31"/>
      <c r="R35" s="31"/>
      <c r="S35" s="31"/>
    </row>
    <row r="36" spans="1:19" ht="18.75" customHeight="1" x14ac:dyDescent="0.25">
      <c r="A36" s="7"/>
      <c r="B36" s="191"/>
      <c r="C36" s="192"/>
      <c r="D36" s="193"/>
      <c r="E36" s="7"/>
      <c r="F36" s="7"/>
      <c r="G36" s="32"/>
      <c r="H36" s="32"/>
      <c r="I36" s="32"/>
      <c r="J36" s="32"/>
      <c r="K36" s="191"/>
      <c r="L36" s="192"/>
      <c r="M36" s="193"/>
      <c r="N36" s="155"/>
      <c r="O36" s="7"/>
      <c r="P36" s="28"/>
      <c r="Q36" s="28"/>
      <c r="R36" s="28"/>
      <c r="S36" s="28"/>
    </row>
    <row r="37" spans="1:19" ht="20.25" customHeight="1" x14ac:dyDescent="0.35">
      <c r="A37" s="188" t="s">
        <v>14</v>
      </c>
      <c r="B37" s="189"/>
      <c r="C37" s="189"/>
      <c r="D37" s="190"/>
      <c r="E37" s="170">
        <f>E28+E29+E32+E33+E35+E36</f>
        <v>245</v>
      </c>
      <c r="F37" s="134">
        <f>F28+F29+F30+F31+F32+F33+F34</f>
        <v>64.25</v>
      </c>
      <c r="G37" s="33">
        <f>G28+G29+G32+G33+G35+G36</f>
        <v>14.190000000000001</v>
      </c>
      <c r="H37" s="33">
        <f>H28+H29+H32+H33+H35+H36</f>
        <v>10.43</v>
      </c>
      <c r="I37" s="33">
        <f>I28+I29+I32+I33+I35+I36</f>
        <v>31.05</v>
      </c>
      <c r="J37" s="33">
        <f>J28+J29+J32+J33+J35+J36</f>
        <v>219.5</v>
      </c>
      <c r="K37" s="188" t="s">
        <v>14</v>
      </c>
      <c r="L37" s="189"/>
      <c r="M37" s="190"/>
      <c r="N37" s="170">
        <f>N28+N29+N32+N33+N35+N36</f>
        <v>245</v>
      </c>
      <c r="O37" s="134">
        <f>O28+O29+O30+O31+O32+O33+O34</f>
        <v>49.459999999999994</v>
      </c>
      <c r="P37" s="27">
        <f>P28+P29+P32+P33+P35+P36</f>
        <v>14.190000000000001</v>
      </c>
      <c r="Q37" s="27">
        <f>Q28+Q29+Q32+Q33+Q35+Q36</f>
        <v>10.43</v>
      </c>
      <c r="R37" s="27">
        <f>R28+R29+R32+R33+R35+R36</f>
        <v>31.05</v>
      </c>
      <c r="S37" s="27">
        <f>S28+S29+S32+S33+S35+S36</f>
        <v>219.5</v>
      </c>
    </row>
    <row r="38" spans="1:19" ht="24.75" customHeight="1" x14ac:dyDescent="0.3">
      <c r="A38" s="183"/>
      <c r="B38" s="184"/>
      <c r="C38" s="184"/>
      <c r="D38" s="184"/>
      <c r="E38" s="184"/>
      <c r="F38" s="184"/>
      <c r="G38" s="184"/>
      <c r="H38" s="184"/>
      <c r="I38" s="184"/>
      <c r="J38" s="185"/>
      <c r="K38" s="186"/>
      <c r="L38" s="187"/>
      <c r="M38" s="187"/>
      <c r="N38" s="187"/>
      <c r="O38" s="187"/>
      <c r="P38" s="187"/>
      <c r="Q38" s="187"/>
      <c r="R38" s="187"/>
      <c r="S38" s="187"/>
    </row>
    <row r="39" spans="1:19" ht="15.75" customHeight="1" x14ac:dyDescent="0.3">
      <c r="A39" s="10"/>
      <c r="B39" s="180"/>
      <c r="C39" s="181"/>
      <c r="D39" s="182"/>
      <c r="E39" s="11"/>
      <c r="F39" s="12"/>
      <c r="G39" s="31"/>
      <c r="H39" s="31"/>
      <c r="I39" s="31"/>
      <c r="J39" s="31"/>
      <c r="K39" s="180"/>
      <c r="L39" s="181"/>
      <c r="M39" s="182"/>
      <c r="N39" s="11"/>
      <c r="O39" s="12"/>
      <c r="P39" s="31"/>
      <c r="Q39" s="31"/>
      <c r="R39" s="31"/>
      <c r="S39" s="31"/>
    </row>
    <row r="40" spans="1:19" ht="24.75" customHeight="1" x14ac:dyDescent="0.3">
      <c r="A40" s="10"/>
      <c r="B40" s="194"/>
      <c r="C40" s="195"/>
      <c r="D40" s="196"/>
      <c r="E40" s="16"/>
      <c r="F40" s="17"/>
      <c r="G40" s="24"/>
      <c r="H40" s="24"/>
      <c r="I40" s="24"/>
      <c r="J40" s="24"/>
      <c r="K40" s="194"/>
      <c r="L40" s="195"/>
      <c r="M40" s="196"/>
      <c r="N40" s="16"/>
      <c r="O40" s="17"/>
      <c r="P40" s="24"/>
      <c r="Q40" s="24"/>
      <c r="R40" s="24"/>
      <c r="S40" s="24"/>
    </row>
    <row r="41" spans="1:19" ht="19.5" x14ac:dyDescent="0.35">
      <c r="A41" s="188" t="s">
        <v>14</v>
      </c>
      <c r="B41" s="189"/>
      <c r="C41" s="189"/>
      <c r="D41" s="190"/>
      <c r="E41" s="170">
        <f t="shared" ref="E41:J41" si="6">E39+E40</f>
        <v>0</v>
      </c>
      <c r="F41" s="40">
        <f t="shared" si="6"/>
        <v>0</v>
      </c>
      <c r="G41" s="46">
        <f t="shared" si="6"/>
        <v>0</v>
      </c>
      <c r="H41" s="46">
        <f t="shared" si="6"/>
        <v>0</v>
      </c>
      <c r="I41" s="46">
        <f t="shared" si="6"/>
        <v>0</v>
      </c>
      <c r="J41" s="46">
        <f t="shared" si="6"/>
        <v>0</v>
      </c>
      <c r="K41" s="188" t="s">
        <v>14</v>
      </c>
      <c r="L41" s="189"/>
      <c r="M41" s="190"/>
      <c r="N41" s="170">
        <f t="shared" ref="N41:S41" si="7">N39+N40</f>
        <v>0</v>
      </c>
      <c r="O41" s="40">
        <f t="shared" si="7"/>
        <v>0</v>
      </c>
      <c r="P41" s="46">
        <f t="shared" si="7"/>
        <v>0</v>
      </c>
      <c r="Q41" s="46">
        <f t="shared" si="7"/>
        <v>0</v>
      </c>
      <c r="R41" s="46">
        <f t="shared" si="7"/>
        <v>0</v>
      </c>
      <c r="S41" s="46">
        <f t="shared" si="7"/>
        <v>0</v>
      </c>
    </row>
    <row r="42" spans="1:19" ht="23.25" x14ac:dyDescent="0.35">
      <c r="A42" s="197" t="s">
        <v>14</v>
      </c>
      <c r="B42" s="198"/>
      <c r="C42" s="198"/>
      <c r="D42" s="199"/>
      <c r="E42" s="146">
        <f>E11+E15+E26+E37+E41</f>
        <v>1490</v>
      </c>
      <c r="F42" s="147">
        <f>F11+F15+F26+F37+F41</f>
        <v>183.83</v>
      </c>
      <c r="G42" s="9"/>
      <c r="H42" s="9"/>
      <c r="I42" s="9"/>
      <c r="J42" s="9"/>
      <c r="K42" s="197" t="s">
        <v>14</v>
      </c>
      <c r="L42" s="198"/>
      <c r="M42" s="199"/>
      <c r="N42" s="9">
        <f>N11+N15+N26+N37+N41</f>
        <v>1610</v>
      </c>
      <c r="O42" s="147">
        <f>O11+O15+O26+O37+O41</f>
        <v>183.83999999999997</v>
      </c>
      <c r="P42" s="9"/>
      <c r="Q42" s="9"/>
      <c r="R42" s="9"/>
      <c r="S42" s="9"/>
    </row>
    <row r="43" spans="1:19" ht="23.25" x14ac:dyDescent="0.35">
      <c r="A43" s="117"/>
      <c r="B43" s="117"/>
      <c r="C43" s="117"/>
      <c r="D43" s="117"/>
      <c r="E43" s="118"/>
      <c r="F43" s="119"/>
      <c r="G43" s="118"/>
      <c r="H43" s="118"/>
      <c r="I43" s="118"/>
      <c r="J43" s="118"/>
      <c r="K43" s="117"/>
      <c r="L43" s="117"/>
      <c r="M43" s="117"/>
      <c r="N43" s="118"/>
      <c r="O43" s="119"/>
      <c r="P43" s="118"/>
      <c r="Q43" s="118"/>
      <c r="R43" s="118"/>
      <c r="S43" s="118"/>
    </row>
    <row r="44" spans="1:19" ht="18.75" x14ac:dyDescent="0.3">
      <c r="F44" s="41" t="s">
        <v>34</v>
      </c>
      <c r="G44" s="41"/>
      <c r="H44" s="41"/>
      <c r="I44" s="41"/>
      <c r="J44" s="42"/>
      <c r="K44" s="3"/>
    </row>
  </sheetData>
  <mergeCells count="83">
    <mergeCell ref="B40:D40"/>
    <mergeCell ref="K40:M40"/>
    <mergeCell ref="A41:D41"/>
    <mergeCell ref="K41:M41"/>
    <mergeCell ref="A42:D42"/>
    <mergeCell ref="K42:M42"/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K34:M34"/>
    <mergeCell ref="K33:M33"/>
    <mergeCell ref="B34:D34"/>
    <mergeCell ref="K39:M39"/>
    <mergeCell ref="B36:D36"/>
    <mergeCell ref="K36:M36"/>
    <mergeCell ref="K37:M37"/>
    <mergeCell ref="B35:D35"/>
    <mergeCell ref="K35:M35"/>
    <mergeCell ref="A37:D37"/>
    <mergeCell ref="A38:J38"/>
    <mergeCell ref="K38:S38"/>
    <mergeCell ref="B39:D39"/>
  </mergeCells>
  <pageMargins left="0" right="0" top="0.74803149606299213" bottom="0" header="0.31496062992125984" footer="0.31496062992125984"/>
  <pageSetup paperSize="9" scale="4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workbookViewId="0">
      <selection activeCell="D45" sqref="D45"/>
    </sheetView>
  </sheetViews>
  <sheetFormatPr defaultRowHeight="15" x14ac:dyDescent="0.25"/>
  <cols>
    <col min="4" max="4" width="18.140625" customWidth="1"/>
    <col min="5" max="6" width="11.140625" customWidth="1"/>
    <col min="10" max="10" width="11.140625" customWidth="1"/>
    <col min="13" max="13" width="16.42578125" customWidth="1"/>
    <col min="15" max="15" width="12.28515625" customWidth="1"/>
    <col min="19" max="19" width="11.1406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49"/>
      <c r="M2" s="49"/>
      <c r="N2" s="49"/>
      <c r="O2" s="50"/>
      <c r="P2" s="49" t="s">
        <v>32</v>
      </c>
      <c r="Q2" s="49"/>
      <c r="R2" s="49"/>
      <c r="S2" s="50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285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98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98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1" customHeight="1" x14ac:dyDescent="0.3">
      <c r="A8" s="19"/>
      <c r="B8" s="182"/>
      <c r="C8" s="200"/>
      <c r="D8" s="200"/>
      <c r="E8" s="11"/>
      <c r="F8" s="12"/>
      <c r="G8" s="21"/>
      <c r="H8" s="21"/>
      <c r="I8" s="21"/>
      <c r="J8" s="21"/>
      <c r="K8" s="200"/>
      <c r="L8" s="200"/>
      <c r="M8" s="200"/>
      <c r="N8" s="11"/>
      <c r="O8" s="12"/>
      <c r="P8" s="21"/>
      <c r="Q8" s="21"/>
      <c r="R8" s="21"/>
      <c r="S8" s="21"/>
    </row>
    <row r="9" spans="1:19" ht="18.75" customHeight="1" x14ac:dyDescent="0.3">
      <c r="A9" s="13"/>
      <c r="B9" s="216"/>
      <c r="C9" s="217"/>
      <c r="D9" s="218"/>
      <c r="E9" s="14"/>
      <c r="F9" s="14"/>
      <c r="G9" s="45"/>
      <c r="H9" s="45"/>
      <c r="I9" s="45"/>
      <c r="J9" s="45"/>
      <c r="K9" s="216"/>
      <c r="L9" s="217"/>
      <c r="M9" s="218"/>
      <c r="N9" s="14"/>
      <c r="O9" s="54"/>
      <c r="P9" s="45"/>
      <c r="Q9" s="45"/>
      <c r="R9" s="45"/>
      <c r="S9" s="45"/>
    </row>
    <row r="10" spans="1:19" ht="18.75" customHeight="1" x14ac:dyDescent="0.3">
      <c r="A10" s="10"/>
      <c r="B10" s="180"/>
      <c r="C10" s="181"/>
      <c r="D10" s="182"/>
      <c r="E10" s="11"/>
      <c r="F10" s="12"/>
      <c r="G10" s="26"/>
      <c r="H10" s="26"/>
      <c r="I10" s="26"/>
      <c r="J10" s="26"/>
      <c r="K10" s="180"/>
      <c r="L10" s="181"/>
      <c r="M10" s="182"/>
      <c r="N10" s="11"/>
      <c r="O10" s="61"/>
      <c r="P10" s="26"/>
      <c r="Q10" s="26"/>
      <c r="R10" s="26"/>
      <c r="S10" s="26"/>
    </row>
    <row r="11" spans="1:19" ht="19.5" x14ac:dyDescent="0.35">
      <c r="A11" s="188" t="s">
        <v>14</v>
      </c>
      <c r="B11" s="189"/>
      <c r="C11" s="189"/>
      <c r="D11" s="190"/>
      <c r="E11" s="97">
        <f t="shared" ref="E11:J11" si="0">E8+E9+E10</f>
        <v>0</v>
      </c>
      <c r="F11" s="9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188" t="s">
        <v>14</v>
      </c>
      <c r="L11" s="189"/>
      <c r="M11" s="190"/>
      <c r="N11" s="97">
        <f t="shared" ref="N11:S11" si="1">N8+N9+N10</f>
        <v>0</v>
      </c>
      <c r="O11" s="97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</row>
    <row r="12" spans="1:19" ht="18.75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30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30" customHeight="1" x14ac:dyDescent="0.3">
      <c r="A14" s="10">
        <v>493</v>
      </c>
      <c r="B14" s="194" t="s">
        <v>31</v>
      </c>
      <c r="C14" s="195"/>
      <c r="D14" s="196"/>
      <c r="E14" s="16" t="s">
        <v>23</v>
      </c>
      <c r="F14" s="17" t="s">
        <v>52</v>
      </c>
      <c r="G14" s="43">
        <v>0.1</v>
      </c>
      <c r="H14" s="43">
        <v>0</v>
      </c>
      <c r="I14" s="43">
        <v>15</v>
      </c>
      <c r="J14" s="24">
        <v>60</v>
      </c>
      <c r="K14" s="194" t="s">
        <v>31</v>
      </c>
      <c r="L14" s="195"/>
      <c r="M14" s="196"/>
      <c r="N14" s="16" t="s">
        <v>23</v>
      </c>
      <c r="O14" s="17" t="s">
        <v>52</v>
      </c>
      <c r="P14" s="43">
        <v>0.1</v>
      </c>
      <c r="Q14" s="43">
        <v>0</v>
      </c>
      <c r="R14" s="43">
        <v>15</v>
      </c>
      <c r="S14" s="24">
        <v>60</v>
      </c>
    </row>
    <row r="15" spans="1:19" ht="24.75" customHeight="1" x14ac:dyDescent="0.35">
      <c r="A15" s="188" t="s">
        <v>14</v>
      </c>
      <c r="B15" s="189"/>
      <c r="C15" s="189"/>
      <c r="D15" s="190"/>
      <c r="E15" s="97">
        <f t="shared" ref="E15:J15" si="2">E13+E14</f>
        <v>240</v>
      </c>
      <c r="F15" s="36">
        <f t="shared" si="2"/>
        <v>0</v>
      </c>
      <c r="G15" s="46">
        <f t="shared" si="2"/>
        <v>1.7000000000000002</v>
      </c>
      <c r="H15" s="46">
        <f t="shared" si="2"/>
        <v>16.7</v>
      </c>
      <c r="I15" s="46">
        <f t="shared" si="2"/>
        <v>25</v>
      </c>
      <c r="J15" s="46">
        <f t="shared" si="2"/>
        <v>257</v>
      </c>
      <c r="K15" s="188" t="s">
        <v>14</v>
      </c>
      <c r="L15" s="189"/>
      <c r="M15" s="190"/>
      <c r="N15" s="97">
        <f t="shared" ref="N15:S15" si="3">N13+N14</f>
        <v>240</v>
      </c>
      <c r="O15" s="36">
        <f t="shared" si="3"/>
        <v>0</v>
      </c>
      <c r="P15" s="46">
        <f t="shared" si="3"/>
        <v>1.7000000000000002</v>
      </c>
      <c r="Q15" s="46">
        <f t="shared" si="3"/>
        <v>16.7</v>
      </c>
      <c r="R15" s="46">
        <f t="shared" si="3"/>
        <v>25</v>
      </c>
      <c r="S15" s="46">
        <f t="shared" si="3"/>
        <v>257</v>
      </c>
    </row>
    <row r="16" spans="1:19" ht="24.75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47.25" customHeight="1" x14ac:dyDescent="0.3">
      <c r="A17" s="15">
        <v>73</v>
      </c>
      <c r="B17" s="222" t="s">
        <v>129</v>
      </c>
      <c r="C17" s="222"/>
      <c r="D17" s="222"/>
      <c r="E17" s="16" t="s">
        <v>62</v>
      </c>
      <c r="F17" s="17" t="s">
        <v>146</v>
      </c>
      <c r="G17" s="24">
        <v>1.86</v>
      </c>
      <c r="H17" s="24">
        <v>4.1399999999999997</v>
      </c>
      <c r="I17" s="24">
        <v>13.14</v>
      </c>
      <c r="J17" s="24">
        <v>97.2</v>
      </c>
      <c r="K17" s="222" t="s">
        <v>129</v>
      </c>
      <c r="L17" s="222"/>
      <c r="M17" s="222"/>
      <c r="N17" s="16" t="s">
        <v>26</v>
      </c>
      <c r="O17" s="17" t="s">
        <v>147</v>
      </c>
      <c r="P17" s="24">
        <v>3.1</v>
      </c>
      <c r="Q17" s="24">
        <v>6.9</v>
      </c>
      <c r="R17" s="24">
        <v>21.9</v>
      </c>
      <c r="S17" s="24">
        <v>162</v>
      </c>
    </row>
    <row r="18" spans="1:19" ht="52.5" customHeight="1" x14ac:dyDescent="0.3">
      <c r="A18" s="15">
        <v>134</v>
      </c>
      <c r="B18" s="194" t="s">
        <v>130</v>
      </c>
      <c r="C18" s="195"/>
      <c r="D18" s="196"/>
      <c r="E18" s="16" t="s">
        <v>23</v>
      </c>
      <c r="F18" s="17" t="s">
        <v>131</v>
      </c>
      <c r="G18" s="70">
        <v>3.59</v>
      </c>
      <c r="H18" s="70">
        <v>4.5</v>
      </c>
      <c r="I18" s="70">
        <v>13.95</v>
      </c>
      <c r="J18" s="70">
        <v>115.95</v>
      </c>
      <c r="K18" s="194" t="s">
        <v>130</v>
      </c>
      <c r="L18" s="195"/>
      <c r="M18" s="196"/>
      <c r="N18" s="16" t="s">
        <v>43</v>
      </c>
      <c r="O18" s="17" t="s">
        <v>59</v>
      </c>
      <c r="P18" s="70">
        <v>4.49</v>
      </c>
      <c r="Q18" s="70">
        <v>5.63</v>
      </c>
      <c r="R18" s="70">
        <v>17.440000000000001</v>
      </c>
      <c r="S18" s="70">
        <v>144.94</v>
      </c>
    </row>
    <row r="19" spans="1:19" ht="52.5" customHeight="1" x14ac:dyDescent="0.3">
      <c r="A19" s="19">
        <v>291</v>
      </c>
      <c r="B19" s="200" t="s">
        <v>69</v>
      </c>
      <c r="C19" s="200"/>
      <c r="D19" s="200"/>
      <c r="E19" s="11" t="s">
        <v>42</v>
      </c>
      <c r="F19" s="12" t="s">
        <v>148</v>
      </c>
      <c r="G19" s="21">
        <v>5.65</v>
      </c>
      <c r="H19" s="21">
        <v>0.67500000000000004</v>
      </c>
      <c r="I19" s="21">
        <v>29.04</v>
      </c>
      <c r="J19" s="21">
        <v>144.9</v>
      </c>
      <c r="K19" s="200" t="s">
        <v>69</v>
      </c>
      <c r="L19" s="200"/>
      <c r="M19" s="200"/>
      <c r="N19" s="11" t="s">
        <v>53</v>
      </c>
      <c r="O19" s="12" t="s">
        <v>149</v>
      </c>
      <c r="P19" s="21">
        <v>6.78</v>
      </c>
      <c r="Q19" s="21">
        <v>0.82</v>
      </c>
      <c r="R19" s="21">
        <v>34.85</v>
      </c>
      <c r="S19" s="21">
        <v>173.88</v>
      </c>
    </row>
    <row r="20" spans="1:19" ht="43.5" customHeight="1" x14ac:dyDescent="0.3">
      <c r="A20" s="19">
        <v>405</v>
      </c>
      <c r="B20" s="180" t="s">
        <v>70</v>
      </c>
      <c r="C20" s="181"/>
      <c r="D20" s="182"/>
      <c r="E20" s="11" t="s">
        <v>26</v>
      </c>
      <c r="F20" s="12" t="s">
        <v>151</v>
      </c>
      <c r="G20" s="21">
        <v>7.54</v>
      </c>
      <c r="H20" s="21">
        <v>13.94</v>
      </c>
      <c r="I20" s="21">
        <v>3.42</v>
      </c>
      <c r="J20" s="21">
        <v>160</v>
      </c>
      <c r="K20" s="180" t="s">
        <v>70</v>
      </c>
      <c r="L20" s="181"/>
      <c r="M20" s="182"/>
      <c r="N20" s="11" t="s">
        <v>97</v>
      </c>
      <c r="O20" s="12" t="s">
        <v>150</v>
      </c>
      <c r="P20" s="21">
        <v>8.2899999999999991</v>
      </c>
      <c r="Q20" s="21">
        <v>15.33</v>
      </c>
      <c r="R20" s="21">
        <v>3.76</v>
      </c>
      <c r="S20" s="21">
        <v>176</v>
      </c>
    </row>
    <row r="21" spans="1:19" ht="44.25" customHeight="1" x14ac:dyDescent="0.3">
      <c r="A21" s="15">
        <v>493</v>
      </c>
      <c r="B21" s="194" t="s">
        <v>31</v>
      </c>
      <c r="C21" s="195"/>
      <c r="D21" s="196"/>
      <c r="E21" s="16" t="s">
        <v>23</v>
      </c>
      <c r="F21" s="17" t="s">
        <v>56</v>
      </c>
      <c r="G21" s="24">
        <v>0.1</v>
      </c>
      <c r="H21" s="24">
        <v>0</v>
      </c>
      <c r="I21" s="24">
        <v>15</v>
      </c>
      <c r="J21" s="24">
        <v>60</v>
      </c>
      <c r="K21" s="194" t="s">
        <v>31</v>
      </c>
      <c r="L21" s="195"/>
      <c r="M21" s="196"/>
      <c r="N21" s="16" t="s">
        <v>23</v>
      </c>
      <c r="O21" s="17" t="s">
        <v>56</v>
      </c>
      <c r="P21" s="24">
        <v>0.1</v>
      </c>
      <c r="Q21" s="24">
        <v>0</v>
      </c>
      <c r="R21" s="24">
        <v>15</v>
      </c>
      <c r="S21" s="24">
        <v>60</v>
      </c>
    </row>
    <row r="22" spans="1:19" ht="41.2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56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153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40.5" customHeight="1" x14ac:dyDescent="0.3">
      <c r="A23" s="10">
        <v>109</v>
      </c>
      <c r="B23" s="180" t="s">
        <v>71</v>
      </c>
      <c r="C23" s="181"/>
      <c r="D23" s="182"/>
      <c r="E23" s="11" t="s">
        <v>66</v>
      </c>
      <c r="F23" s="12" t="s">
        <v>152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71</v>
      </c>
      <c r="L23" s="181"/>
      <c r="M23" s="182"/>
      <c r="N23" s="11" t="s">
        <v>51</v>
      </c>
      <c r="O23" s="12" t="s">
        <v>286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15" customHeight="1" x14ac:dyDescent="0.3">
      <c r="A24" s="15"/>
      <c r="B24" s="194"/>
      <c r="C24" s="195"/>
      <c r="D24" s="196"/>
      <c r="E24" s="16"/>
      <c r="F24" s="17"/>
      <c r="G24" s="70"/>
      <c r="H24" s="167"/>
      <c r="I24" s="167"/>
      <c r="J24" s="167"/>
      <c r="K24" s="194"/>
      <c r="L24" s="195"/>
      <c r="M24" s="196"/>
      <c r="N24" s="16"/>
      <c r="O24" s="17"/>
      <c r="P24" s="167"/>
      <c r="Q24" s="167"/>
      <c r="R24" s="167"/>
      <c r="S24" s="167"/>
    </row>
    <row r="25" spans="1:19" ht="12.7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97">
        <f t="shared" ref="E26:J26" si="4">E17+E18+E19+E20+E21+E22+E23+E24+E25</f>
        <v>770</v>
      </c>
      <c r="F26" s="40">
        <f t="shared" si="4"/>
        <v>91.759999999999977</v>
      </c>
      <c r="G26" s="27">
        <f t="shared" si="4"/>
        <v>23.1</v>
      </c>
      <c r="H26" s="27">
        <f t="shared" si="4"/>
        <v>23.815000000000001</v>
      </c>
      <c r="I26" s="27">
        <f t="shared" si="4"/>
        <v>100.91</v>
      </c>
      <c r="J26" s="27">
        <f t="shared" si="4"/>
        <v>706.84999999999991</v>
      </c>
      <c r="K26" s="188" t="s">
        <v>14</v>
      </c>
      <c r="L26" s="189"/>
      <c r="M26" s="190"/>
      <c r="N26" s="97">
        <f t="shared" ref="N26:S26" si="5">N17+N18+N19+N20+N21+N22+N23+N24+N25</f>
        <v>920</v>
      </c>
      <c r="O26" s="39">
        <f t="shared" si="5"/>
        <v>102.66999999999999</v>
      </c>
      <c r="P26" s="33">
        <f t="shared" si="5"/>
        <v>28.540000000000003</v>
      </c>
      <c r="Q26" s="33">
        <f t="shared" si="5"/>
        <v>29.439999999999998</v>
      </c>
      <c r="R26" s="33">
        <f t="shared" si="5"/>
        <v>127.57000000000001</v>
      </c>
      <c r="S26" s="33">
        <f t="shared" si="5"/>
        <v>886.52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3.75" customHeight="1" x14ac:dyDescent="0.3">
      <c r="A28" s="19">
        <v>248</v>
      </c>
      <c r="B28" s="200" t="s">
        <v>40</v>
      </c>
      <c r="C28" s="200"/>
      <c r="D28" s="200"/>
      <c r="E28" s="11" t="s">
        <v>42</v>
      </c>
      <c r="F28" s="12" t="s">
        <v>75</v>
      </c>
      <c r="G28" s="21">
        <v>6.87</v>
      </c>
      <c r="H28" s="21">
        <v>9.66</v>
      </c>
      <c r="I28" s="21">
        <v>24.45</v>
      </c>
      <c r="J28" s="21">
        <v>212.25</v>
      </c>
      <c r="K28" s="200" t="s">
        <v>40</v>
      </c>
      <c r="L28" s="200"/>
      <c r="M28" s="200"/>
      <c r="N28" s="11" t="s">
        <v>53</v>
      </c>
      <c r="O28" s="12" t="s">
        <v>76</v>
      </c>
      <c r="P28" s="21">
        <v>8.24</v>
      </c>
      <c r="Q28" s="21">
        <v>11.59</v>
      </c>
      <c r="R28" s="21">
        <v>29.34</v>
      </c>
      <c r="S28" s="21">
        <v>254.7</v>
      </c>
    </row>
    <row r="29" spans="1:19" ht="45" customHeight="1" x14ac:dyDescent="0.3">
      <c r="A29" s="15">
        <v>392</v>
      </c>
      <c r="B29" s="194" t="s">
        <v>50</v>
      </c>
      <c r="C29" s="195"/>
      <c r="D29" s="196"/>
      <c r="E29" s="16" t="s">
        <v>24</v>
      </c>
      <c r="F29" s="17" t="s">
        <v>103</v>
      </c>
      <c r="G29" s="30">
        <v>9.27</v>
      </c>
      <c r="H29" s="30">
        <v>9.6300000000000008</v>
      </c>
      <c r="I29" s="30">
        <v>7.2</v>
      </c>
      <c r="J29" s="30">
        <v>153</v>
      </c>
      <c r="K29" s="194" t="s">
        <v>50</v>
      </c>
      <c r="L29" s="195"/>
      <c r="M29" s="196"/>
      <c r="N29" s="16" t="s">
        <v>26</v>
      </c>
      <c r="O29" s="17" t="s">
        <v>104</v>
      </c>
      <c r="P29" s="43">
        <v>10.3</v>
      </c>
      <c r="Q29" s="43">
        <v>10.7</v>
      </c>
      <c r="R29" s="43">
        <v>8</v>
      </c>
      <c r="S29" s="24">
        <v>170</v>
      </c>
    </row>
    <row r="30" spans="1:19" ht="39.75" customHeight="1" x14ac:dyDescent="0.3">
      <c r="A30" s="15">
        <v>493</v>
      </c>
      <c r="B30" s="194" t="s">
        <v>31</v>
      </c>
      <c r="C30" s="195"/>
      <c r="D30" s="196"/>
      <c r="E30" s="16" t="s">
        <v>23</v>
      </c>
      <c r="F30" s="17" t="s">
        <v>56</v>
      </c>
      <c r="G30" s="24">
        <v>0.1</v>
      </c>
      <c r="H30" s="24">
        <v>0</v>
      </c>
      <c r="I30" s="24">
        <v>15</v>
      </c>
      <c r="J30" s="24">
        <v>60</v>
      </c>
      <c r="K30" s="194" t="s">
        <v>31</v>
      </c>
      <c r="L30" s="195"/>
      <c r="M30" s="196"/>
      <c r="N30" s="16" t="s">
        <v>23</v>
      </c>
      <c r="O30" s="17" t="s">
        <v>56</v>
      </c>
      <c r="P30" s="24">
        <v>0.1</v>
      </c>
      <c r="Q30" s="24">
        <v>0</v>
      </c>
      <c r="R30" s="24">
        <v>15</v>
      </c>
      <c r="S30" s="24">
        <v>60</v>
      </c>
    </row>
    <row r="31" spans="1:19" ht="41.25" customHeight="1" x14ac:dyDescent="0.3">
      <c r="A31" s="10">
        <v>108</v>
      </c>
      <c r="B31" s="180" t="s">
        <v>21</v>
      </c>
      <c r="C31" s="181"/>
      <c r="D31" s="182"/>
      <c r="E31" s="11" t="s">
        <v>39</v>
      </c>
      <c r="F31" s="12" t="s">
        <v>67</v>
      </c>
      <c r="G31" s="31">
        <v>3.04</v>
      </c>
      <c r="H31" s="31">
        <v>0.32</v>
      </c>
      <c r="I31" s="31">
        <v>19.68</v>
      </c>
      <c r="J31" s="31">
        <v>94</v>
      </c>
      <c r="K31" s="180" t="s">
        <v>21</v>
      </c>
      <c r="L31" s="181"/>
      <c r="M31" s="182"/>
      <c r="N31" s="11" t="s">
        <v>64</v>
      </c>
      <c r="O31" s="12" t="s">
        <v>100</v>
      </c>
      <c r="P31" s="31">
        <v>3.8</v>
      </c>
      <c r="Q31" s="31">
        <v>0.4</v>
      </c>
      <c r="R31" s="31">
        <v>24.6</v>
      </c>
      <c r="S31" s="31">
        <v>117.5</v>
      </c>
    </row>
    <row r="32" spans="1:19" ht="41.25" customHeight="1" x14ac:dyDescent="0.3">
      <c r="A32" s="10">
        <v>109</v>
      </c>
      <c r="B32" s="180" t="s">
        <v>71</v>
      </c>
      <c r="C32" s="181"/>
      <c r="D32" s="182"/>
      <c r="E32" s="11" t="s">
        <v>66</v>
      </c>
      <c r="F32" s="12" t="s">
        <v>85</v>
      </c>
      <c r="G32" s="26">
        <v>1.32</v>
      </c>
      <c r="H32" s="31">
        <v>0.24</v>
      </c>
      <c r="I32" s="31">
        <v>6.68</v>
      </c>
      <c r="J32" s="31">
        <v>34.799999999999997</v>
      </c>
      <c r="K32" s="180" t="s">
        <v>71</v>
      </c>
      <c r="L32" s="181"/>
      <c r="M32" s="182"/>
      <c r="N32" s="11" t="s">
        <v>51</v>
      </c>
      <c r="O32" s="12" t="s">
        <v>263</v>
      </c>
      <c r="P32" s="26">
        <v>1.98</v>
      </c>
      <c r="Q32" s="31">
        <v>0.36</v>
      </c>
      <c r="R32" s="31">
        <v>10.02</v>
      </c>
      <c r="S32" s="31">
        <v>52.2</v>
      </c>
    </row>
    <row r="33" spans="1:19" ht="39" customHeight="1" x14ac:dyDescent="0.3">
      <c r="A33" s="19">
        <v>66</v>
      </c>
      <c r="B33" s="180" t="s">
        <v>116</v>
      </c>
      <c r="C33" s="181"/>
      <c r="D33" s="182"/>
      <c r="E33" s="11" t="s">
        <v>62</v>
      </c>
      <c r="F33" s="12" t="s">
        <v>101</v>
      </c>
      <c r="G33" s="21">
        <v>1.02</v>
      </c>
      <c r="H33" s="21">
        <v>3.18</v>
      </c>
      <c r="I33" s="21">
        <v>6.52</v>
      </c>
      <c r="J33" s="21">
        <v>64.650000000000006</v>
      </c>
      <c r="K33" s="180" t="s">
        <v>116</v>
      </c>
      <c r="L33" s="181"/>
      <c r="M33" s="182"/>
      <c r="N33" s="11" t="s">
        <v>26</v>
      </c>
      <c r="O33" s="12" t="s">
        <v>157</v>
      </c>
      <c r="P33" s="21">
        <v>1.7</v>
      </c>
      <c r="Q33" s="21">
        <v>5.3</v>
      </c>
      <c r="R33" s="21">
        <v>10.87</v>
      </c>
      <c r="S33" s="21">
        <v>107.75</v>
      </c>
    </row>
    <row r="34" spans="1:19" ht="27" customHeight="1" x14ac:dyDescent="0.35">
      <c r="A34" s="188" t="s">
        <v>14</v>
      </c>
      <c r="B34" s="189"/>
      <c r="C34" s="189"/>
      <c r="D34" s="190"/>
      <c r="E34" s="97">
        <f t="shared" ref="E34:J34" si="6">E28+E29+E30+E31+E32+E33</f>
        <v>560</v>
      </c>
      <c r="F34" s="40">
        <f t="shared" si="6"/>
        <v>87.11</v>
      </c>
      <c r="G34" s="33">
        <f t="shared" si="6"/>
        <v>21.62</v>
      </c>
      <c r="H34" s="33">
        <f t="shared" si="6"/>
        <v>23.029999999999998</v>
      </c>
      <c r="I34" s="33">
        <f t="shared" si="6"/>
        <v>79.529999999999987</v>
      </c>
      <c r="J34" s="33">
        <f t="shared" si="6"/>
        <v>618.69999999999993</v>
      </c>
      <c r="K34" s="188" t="s">
        <v>14</v>
      </c>
      <c r="L34" s="189"/>
      <c r="M34" s="190"/>
      <c r="N34" s="97">
        <f t="shared" ref="N34:S34" si="7">N28+N29+N30+N31+N32+N33</f>
        <v>660</v>
      </c>
      <c r="O34" s="40">
        <f t="shared" si="7"/>
        <v>81.169999999999987</v>
      </c>
      <c r="P34" s="27">
        <f t="shared" si="7"/>
        <v>26.12</v>
      </c>
      <c r="Q34" s="27">
        <f t="shared" si="7"/>
        <v>28.349999999999998</v>
      </c>
      <c r="R34" s="27">
        <f t="shared" si="7"/>
        <v>97.83</v>
      </c>
      <c r="S34" s="27">
        <f t="shared" si="7"/>
        <v>762.15000000000009</v>
      </c>
    </row>
    <row r="35" spans="1:19" ht="18.75" customHeight="1" x14ac:dyDescent="0.3">
      <c r="A35" s="183" t="s">
        <v>18</v>
      </c>
      <c r="B35" s="184"/>
      <c r="C35" s="184"/>
      <c r="D35" s="184"/>
      <c r="E35" s="184"/>
      <c r="F35" s="184"/>
      <c r="G35" s="184"/>
      <c r="H35" s="184"/>
      <c r="I35" s="184"/>
      <c r="J35" s="185"/>
      <c r="K35" s="186" t="s">
        <v>18</v>
      </c>
      <c r="L35" s="187"/>
      <c r="M35" s="187"/>
      <c r="N35" s="187"/>
      <c r="O35" s="187"/>
      <c r="P35" s="187"/>
      <c r="Q35" s="187"/>
      <c r="R35" s="187"/>
      <c r="S35" s="187"/>
    </row>
    <row r="36" spans="1:19" ht="45" customHeight="1" x14ac:dyDescent="0.3">
      <c r="A36" s="10" t="s">
        <v>89</v>
      </c>
      <c r="B36" s="180" t="s">
        <v>90</v>
      </c>
      <c r="C36" s="181"/>
      <c r="D36" s="182"/>
      <c r="E36" s="11" t="s">
        <v>98</v>
      </c>
      <c r="F36" s="12" t="s">
        <v>169</v>
      </c>
      <c r="G36" s="31">
        <v>4.1900000000000004</v>
      </c>
      <c r="H36" s="31">
        <v>4.03</v>
      </c>
      <c r="I36" s="31">
        <v>14.05</v>
      </c>
      <c r="J36" s="31">
        <v>45.5</v>
      </c>
      <c r="K36" s="180" t="s">
        <v>90</v>
      </c>
      <c r="L36" s="181"/>
      <c r="M36" s="182"/>
      <c r="N36" s="11" t="s">
        <v>98</v>
      </c>
      <c r="O36" s="12" t="s">
        <v>52</v>
      </c>
      <c r="P36" s="31">
        <v>4.1900000000000004</v>
      </c>
      <c r="Q36" s="31">
        <v>4.03</v>
      </c>
      <c r="R36" s="31">
        <v>14.05</v>
      </c>
      <c r="S36" s="31">
        <v>45.5</v>
      </c>
    </row>
    <row r="37" spans="1:19" ht="36.75" customHeight="1" x14ac:dyDescent="0.3">
      <c r="A37" s="10">
        <v>517</v>
      </c>
      <c r="B37" s="194" t="s">
        <v>87</v>
      </c>
      <c r="C37" s="195"/>
      <c r="D37" s="196"/>
      <c r="E37" s="16" t="s">
        <v>23</v>
      </c>
      <c r="F37" s="17" t="s">
        <v>52</v>
      </c>
      <c r="G37" s="24">
        <v>10</v>
      </c>
      <c r="H37" s="24">
        <v>6.4</v>
      </c>
      <c r="I37" s="24">
        <v>17</v>
      </c>
      <c r="J37" s="24">
        <v>174</v>
      </c>
      <c r="K37" s="194" t="s">
        <v>87</v>
      </c>
      <c r="L37" s="195"/>
      <c r="M37" s="196"/>
      <c r="N37" s="16" t="s">
        <v>23</v>
      </c>
      <c r="O37" s="17" t="s">
        <v>52</v>
      </c>
      <c r="P37" s="24">
        <v>10</v>
      </c>
      <c r="Q37" s="24">
        <v>6.4</v>
      </c>
      <c r="R37" s="24">
        <v>17</v>
      </c>
      <c r="S37" s="24">
        <v>174</v>
      </c>
    </row>
    <row r="38" spans="1:19" ht="24.75" customHeight="1" x14ac:dyDescent="0.35">
      <c r="A38" s="188" t="s">
        <v>14</v>
      </c>
      <c r="B38" s="189"/>
      <c r="C38" s="189"/>
      <c r="D38" s="190"/>
      <c r="E38" s="166">
        <f t="shared" ref="E38:J38" si="8">E36+E37</f>
        <v>245</v>
      </c>
      <c r="F38" s="39">
        <f t="shared" si="8"/>
        <v>4.96</v>
      </c>
      <c r="G38" s="27">
        <f t="shared" si="8"/>
        <v>14.190000000000001</v>
      </c>
      <c r="H38" s="27">
        <f t="shared" si="8"/>
        <v>10.43</v>
      </c>
      <c r="I38" s="27">
        <f t="shared" si="8"/>
        <v>31.05</v>
      </c>
      <c r="J38" s="27">
        <f t="shared" si="8"/>
        <v>219.5</v>
      </c>
      <c r="K38" s="188" t="s">
        <v>14</v>
      </c>
      <c r="L38" s="189"/>
      <c r="M38" s="190"/>
      <c r="N38" s="166">
        <f t="shared" ref="N38:S38" si="9">N36+N37</f>
        <v>245</v>
      </c>
      <c r="O38" s="40">
        <f t="shared" si="9"/>
        <v>0</v>
      </c>
      <c r="P38" s="27">
        <f t="shared" si="9"/>
        <v>14.190000000000001</v>
      </c>
      <c r="Q38" s="27">
        <f t="shared" si="9"/>
        <v>10.43</v>
      </c>
      <c r="R38" s="27">
        <f t="shared" si="9"/>
        <v>31.05</v>
      </c>
      <c r="S38" s="27">
        <f t="shared" si="9"/>
        <v>219.5</v>
      </c>
    </row>
    <row r="39" spans="1:19" ht="27.75" customHeight="1" x14ac:dyDescent="0.35">
      <c r="A39" s="197" t="s">
        <v>14</v>
      </c>
      <c r="B39" s="198"/>
      <c r="C39" s="198"/>
      <c r="D39" s="199"/>
      <c r="E39" s="9">
        <f>E11+E15+E26+E34+E38</f>
        <v>1815</v>
      </c>
      <c r="F39" s="35">
        <f>F11+F15+F26+F34+F38</f>
        <v>183.82999999999998</v>
      </c>
      <c r="G39" s="9"/>
      <c r="H39" s="9"/>
      <c r="I39" s="9"/>
      <c r="J39" s="9"/>
      <c r="K39" s="197" t="s">
        <v>14</v>
      </c>
      <c r="L39" s="198"/>
      <c r="M39" s="199"/>
      <c r="N39" s="9">
        <f>N11+N15+N26+N34+N38</f>
        <v>2065</v>
      </c>
      <c r="O39" s="35">
        <f>O11+O15+O26+O34+O38</f>
        <v>183.83999999999997</v>
      </c>
      <c r="P39" s="9"/>
      <c r="Q39" s="9"/>
      <c r="R39" s="9"/>
      <c r="S39" s="9"/>
    </row>
    <row r="40" spans="1:19" ht="18.75" x14ac:dyDescent="0.3">
      <c r="F40" s="41" t="s">
        <v>34</v>
      </c>
      <c r="G40" s="41"/>
      <c r="H40" s="41"/>
      <c r="I40" s="41"/>
      <c r="J40" s="42"/>
      <c r="K40" s="3"/>
    </row>
  </sheetData>
  <mergeCells count="77">
    <mergeCell ref="A1:D1"/>
    <mergeCell ref="L1:O1"/>
    <mergeCell ref="P1:S1"/>
    <mergeCell ref="A2:D2"/>
    <mergeCell ref="A3:D3"/>
    <mergeCell ref="L3:O3"/>
    <mergeCell ref="P3:S3"/>
    <mergeCell ref="F4:L4"/>
    <mergeCell ref="B5:R5"/>
    <mergeCell ref="B6:D6"/>
    <mergeCell ref="K6:M6"/>
    <mergeCell ref="A7:J7"/>
    <mergeCell ref="K7:S7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B29:D29"/>
    <mergeCell ref="K29:M29"/>
    <mergeCell ref="B30:D30"/>
    <mergeCell ref="K30:M30"/>
    <mergeCell ref="B31:D31"/>
    <mergeCell ref="K31:M31"/>
    <mergeCell ref="B32:D32"/>
    <mergeCell ref="K32:M32"/>
    <mergeCell ref="B33:D33"/>
    <mergeCell ref="A34:D34"/>
    <mergeCell ref="K34:M34"/>
    <mergeCell ref="K33:M33"/>
    <mergeCell ref="A38:D38"/>
    <mergeCell ref="K38:M38"/>
    <mergeCell ref="A39:D39"/>
    <mergeCell ref="K39:M39"/>
    <mergeCell ref="A35:J35"/>
    <mergeCell ref="K35:S35"/>
    <mergeCell ref="B36:D36"/>
    <mergeCell ref="K36:M36"/>
    <mergeCell ref="B37:D37"/>
    <mergeCell ref="K37:M37"/>
  </mergeCells>
  <pageMargins left="0" right="0" top="0" bottom="0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A30" workbookViewId="0">
      <selection activeCell="A27" sqref="A27:J27"/>
    </sheetView>
  </sheetViews>
  <sheetFormatPr defaultRowHeight="15" x14ac:dyDescent="0.25"/>
  <cols>
    <col min="4" max="4" width="21.42578125" customWidth="1"/>
    <col min="5" max="5" width="11.85546875" customWidth="1"/>
    <col min="6" max="6" width="11" customWidth="1"/>
    <col min="7" max="8" width="9.28515625" bestFit="1" customWidth="1"/>
    <col min="9" max="9" width="10" bestFit="1" customWidth="1"/>
    <col min="10" max="10" width="10.42578125" customWidth="1"/>
    <col min="13" max="13" width="16" customWidth="1"/>
    <col min="14" max="14" width="10.28515625" customWidth="1"/>
    <col min="15" max="15" width="11.140625" customWidth="1"/>
    <col min="16" max="17" width="9.28515625" bestFit="1" customWidth="1"/>
    <col min="18" max="18" width="10" bestFit="1" customWidth="1"/>
    <col min="19" max="19" width="9.855468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138"/>
      <c r="M2" s="138"/>
      <c r="N2" s="138"/>
      <c r="O2" s="139"/>
      <c r="P2" s="138" t="s">
        <v>32</v>
      </c>
      <c r="Q2" s="138"/>
      <c r="R2" s="138"/>
      <c r="S2" s="139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289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37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37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33.75" customHeight="1" x14ac:dyDescent="0.3">
      <c r="A8" s="13">
        <v>260</v>
      </c>
      <c r="B8" s="216" t="s">
        <v>19</v>
      </c>
      <c r="C8" s="217"/>
      <c r="D8" s="218"/>
      <c r="E8" s="11" t="s">
        <v>42</v>
      </c>
      <c r="F8" s="12" t="s">
        <v>36</v>
      </c>
      <c r="G8" s="25">
        <v>5.26</v>
      </c>
      <c r="H8" s="25">
        <v>11.66</v>
      </c>
      <c r="I8" s="25">
        <v>25.06</v>
      </c>
      <c r="J8" s="25">
        <v>226.2</v>
      </c>
      <c r="K8" s="216" t="s">
        <v>19</v>
      </c>
      <c r="L8" s="217"/>
      <c r="M8" s="218"/>
      <c r="N8" s="11" t="s">
        <v>53</v>
      </c>
      <c r="O8" s="12" t="s">
        <v>57</v>
      </c>
      <c r="P8" s="25">
        <v>6.31</v>
      </c>
      <c r="Q8" s="25">
        <v>13.99</v>
      </c>
      <c r="R8" s="25">
        <v>30.07</v>
      </c>
      <c r="S8" s="25">
        <v>271.44</v>
      </c>
    </row>
    <row r="9" spans="1:19" ht="29.25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9.2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19.5" x14ac:dyDescent="0.35">
      <c r="A11" s="188" t="s">
        <v>14</v>
      </c>
      <c r="B11" s="189"/>
      <c r="C11" s="189"/>
      <c r="D11" s="190"/>
      <c r="E11" s="153">
        <f t="shared" ref="E11:J11" si="0">E8+E9+E10</f>
        <v>375</v>
      </c>
      <c r="F11" s="153">
        <f t="shared" si="0"/>
        <v>27.82</v>
      </c>
      <c r="G11" s="27">
        <f t="shared" si="0"/>
        <v>8.66</v>
      </c>
      <c r="H11" s="27">
        <f t="shared" si="0"/>
        <v>13.16</v>
      </c>
      <c r="I11" s="27">
        <f t="shared" si="0"/>
        <v>53.260000000000005</v>
      </c>
      <c r="J11" s="27">
        <f t="shared" si="0"/>
        <v>365.95</v>
      </c>
      <c r="K11" s="188" t="s">
        <v>14</v>
      </c>
      <c r="L11" s="189"/>
      <c r="M11" s="190"/>
      <c r="N11" s="153">
        <f t="shared" ref="N11:S11" si="1">N8+N9+N10</f>
        <v>405</v>
      </c>
      <c r="O11" s="153">
        <f t="shared" si="1"/>
        <v>31.71</v>
      </c>
      <c r="P11" s="18">
        <f t="shared" si="1"/>
        <v>9.7099999999999991</v>
      </c>
      <c r="Q11" s="18">
        <f t="shared" si="1"/>
        <v>15.49</v>
      </c>
      <c r="R11" s="18">
        <f t="shared" si="1"/>
        <v>58.269999999999996</v>
      </c>
      <c r="S11" s="18">
        <f t="shared" si="1"/>
        <v>411.19</v>
      </c>
    </row>
    <row r="12" spans="1:19" ht="18.75" hidden="1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5.5" hidden="1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28.5" hidden="1" customHeight="1" x14ac:dyDescent="0.3">
      <c r="A14" s="15">
        <v>493</v>
      </c>
      <c r="B14" s="194" t="s">
        <v>31</v>
      </c>
      <c r="C14" s="195"/>
      <c r="D14" s="196"/>
      <c r="E14" s="16" t="s">
        <v>23</v>
      </c>
      <c r="F14" s="17" t="s">
        <v>52</v>
      </c>
      <c r="G14" s="24">
        <v>0.1</v>
      </c>
      <c r="H14" s="24">
        <v>0</v>
      </c>
      <c r="I14" s="24">
        <v>15</v>
      </c>
      <c r="J14" s="24">
        <v>60</v>
      </c>
      <c r="K14" s="194" t="s">
        <v>31</v>
      </c>
      <c r="L14" s="195"/>
      <c r="M14" s="196"/>
      <c r="N14" s="16" t="s">
        <v>23</v>
      </c>
      <c r="O14" s="17" t="s">
        <v>52</v>
      </c>
      <c r="P14" s="24">
        <v>0.1</v>
      </c>
      <c r="Q14" s="24">
        <v>0</v>
      </c>
      <c r="R14" s="24">
        <v>15</v>
      </c>
      <c r="S14" s="24">
        <v>60</v>
      </c>
    </row>
    <row r="15" spans="1:19" ht="24" hidden="1" customHeight="1" x14ac:dyDescent="0.35">
      <c r="A15" s="188" t="s">
        <v>14</v>
      </c>
      <c r="B15" s="189"/>
      <c r="C15" s="189"/>
      <c r="D15" s="190"/>
      <c r="E15" s="136">
        <f t="shared" ref="E15:J15" si="2">E13+E14</f>
        <v>240</v>
      </c>
      <c r="F15" s="40">
        <f t="shared" si="2"/>
        <v>0</v>
      </c>
      <c r="G15" s="46">
        <f t="shared" si="2"/>
        <v>1.7000000000000002</v>
      </c>
      <c r="H15" s="46">
        <f t="shared" si="2"/>
        <v>16.7</v>
      </c>
      <c r="I15" s="46">
        <f t="shared" si="2"/>
        <v>25</v>
      </c>
      <c r="J15" s="46">
        <f t="shared" si="2"/>
        <v>257</v>
      </c>
      <c r="K15" s="188" t="s">
        <v>14</v>
      </c>
      <c r="L15" s="189"/>
      <c r="M15" s="190"/>
      <c r="N15" s="136">
        <f t="shared" ref="N15:S15" si="3">N13+N14</f>
        <v>240</v>
      </c>
      <c r="O15" s="40">
        <f t="shared" si="3"/>
        <v>0</v>
      </c>
      <c r="P15" s="46">
        <f t="shared" si="3"/>
        <v>1.7000000000000002</v>
      </c>
      <c r="Q15" s="46">
        <f t="shared" si="3"/>
        <v>16.7</v>
      </c>
      <c r="R15" s="46">
        <f t="shared" si="3"/>
        <v>25</v>
      </c>
      <c r="S15" s="46">
        <f t="shared" si="3"/>
        <v>257</v>
      </c>
    </row>
    <row r="16" spans="1:19" ht="18.75" hidden="1" x14ac:dyDescent="0.3">
      <c r="A16" s="201"/>
      <c r="B16" s="202"/>
      <c r="C16" s="202"/>
      <c r="D16" s="202"/>
      <c r="E16" s="202"/>
      <c r="F16" s="202"/>
      <c r="G16" s="202"/>
      <c r="H16" s="202"/>
      <c r="I16" s="202"/>
      <c r="J16" s="203"/>
      <c r="K16" s="204"/>
      <c r="L16" s="204"/>
      <c r="M16" s="204"/>
      <c r="N16" s="204"/>
      <c r="O16" s="204"/>
      <c r="P16" s="204"/>
      <c r="Q16" s="204"/>
      <c r="R16" s="204"/>
      <c r="S16" s="204"/>
    </row>
    <row r="17" spans="1:20" ht="6" hidden="1" customHeight="1" x14ac:dyDescent="0.3">
      <c r="A17" s="19"/>
      <c r="B17" s="180"/>
      <c r="C17" s="181"/>
      <c r="D17" s="182"/>
      <c r="E17" s="11"/>
      <c r="F17" s="12"/>
      <c r="G17" s="21"/>
      <c r="H17" s="21"/>
      <c r="I17" s="21"/>
      <c r="J17" s="21"/>
      <c r="K17" s="180"/>
      <c r="L17" s="181"/>
      <c r="M17" s="182"/>
      <c r="N17" s="11"/>
      <c r="O17" s="12"/>
      <c r="P17" s="21"/>
      <c r="Q17" s="21"/>
      <c r="R17" s="21"/>
      <c r="S17" s="21"/>
      <c r="T17" s="154"/>
    </row>
    <row r="18" spans="1:20" ht="54" hidden="1" customHeight="1" x14ac:dyDescent="0.3">
      <c r="A18" s="19"/>
      <c r="B18" s="200"/>
      <c r="C18" s="200"/>
      <c r="D18" s="200"/>
      <c r="E18" s="11"/>
      <c r="F18" s="12"/>
      <c r="G18" s="21"/>
      <c r="H18" s="21"/>
      <c r="I18" s="21"/>
      <c r="J18" s="21"/>
      <c r="K18" s="200"/>
      <c r="L18" s="200"/>
      <c r="M18" s="200"/>
      <c r="N18" s="11"/>
      <c r="O18" s="12"/>
      <c r="P18" s="21"/>
      <c r="Q18" s="21"/>
      <c r="R18" s="21"/>
      <c r="S18" s="21"/>
      <c r="T18" s="154"/>
    </row>
    <row r="19" spans="1:20" ht="46.5" hidden="1" customHeight="1" x14ac:dyDescent="0.3">
      <c r="A19" s="19"/>
      <c r="B19" s="200"/>
      <c r="C19" s="200"/>
      <c r="D19" s="200"/>
      <c r="E19" s="11"/>
      <c r="F19" s="12"/>
      <c r="G19" s="21"/>
      <c r="H19" s="21"/>
      <c r="I19" s="21"/>
      <c r="J19" s="21"/>
      <c r="K19" s="200"/>
      <c r="L19" s="200"/>
      <c r="M19" s="200"/>
      <c r="N19" s="11"/>
      <c r="O19" s="12"/>
      <c r="P19" s="21"/>
      <c r="Q19" s="21"/>
      <c r="R19" s="21"/>
      <c r="S19" s="21"/>
      <c r="T19" s="154"/>
    </row>
    <row r="20" spans="1:20" ht="39.75" hidden="1" customHeight="1" x14ac:dyDescent="0.3">
      <c r="A20" s="10"/>
      <c r="B20" s="194"/>
      <c r="C20" s="195"/>
      <c r="D20" s="196"/>
      <c r="E20" s="16"/>
      <c r="F20" s="17"/>
      <c r="G20" s="24"/>
      <c r="H20" s="24"/>
      <c r="I20" s="24"/>
      <c r="J20" s="24"/>
      <c r="K20" s="194"/>
      <c r="L20" s="195"/>
      <c r="M20" s="196"/>
      <c r="N20" s="16"/>
      <c r="O20" s="17"/>
      <c r="P20" s="24"/>
      <c r="Q20" s="24"/>
      <c r="R20" s="24"/>
      <c r="S20" s="24"/>
      <c r="T20" s="154"/>
    </row>
    <row r="21" spans="1:20" ht="40.5" hidden="1" customHeight="1" x14ac:dyDescent="0.3">
      <c r="A21" s="52"/>
      <c r="B21" s="179"/>
      <c r="C21" s="179"/>
      <c r="D21" s="179"/>
      <c r="E21" s="22"/>
      <c r="F21" s="23"/>
      <c r="G21" s="53"/>
      <c r="H21" s="53"/>
      <c r="I21" s="53"/>
      <c r="J21" s="53"/>
      <c r="K21" s="179"/>
      <c r="L21" s="179"/>
      <c r="M21" s="179"/>
      <c r="N21" s="22"/>
      <c r="O21" s="23"/>
      <c r="P21" s="53"/>
      <c r="Q21" s="53"/>
      <c r="R21" s="53"/>
      <c r="S21" s="53"/>
      <c r="T21" s="154"/>
    </row>
    <row r="22" spans="1:20" ht="34.5" hidden="1" customHeight="1" x14ac:dyDescent="0.3">
      <c r="A22" s="10"/>
      <c r="B22" s="180"/>
      <c r="C22" s="181"/>
      <c r="D22" s="182"/>
      <c r="E22" s="11"/>
      <c r="F22" s="12"/>
      <c r="G22" s="31"/>
      <c r="H22" s="31"/>
      <c r="I22" s="31"/>
      <c r="J22" s="31"/>
      <c r="K22" s="180"/>
      <c r="L22" s="181"/>
      <c r="M22" s="182"/>
      <c r="N22" s="11"/>
      <c r="O22" s="12"/>
      <c r="P22" s="31"/>
      <c r="Q22" s="31"/>
      <c r="R22" s="31"/>
      <c r="S22" s="31"/>
      <c r="T22" s="154"/>
    </row>
    <row r="23" spans="1:20" ht="30.75" hidden="1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  <c r="T23" s="154"/>
    </row>
    <row r="24" spans="1:20" ht="13.5" hidden="1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20" ht="10.5" hidden="1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20" ht="19.5" hidden="1" x14ac:dyDescent="0.35">
      <c r="A26" s="188" t="s">
        <v>14</v>
      </c>
      <c r="B26" s="189"/>
      <c r="C26" s="189"/>
      <c r="D26" s="190"/>
      <c r="E26" s="136">
        <f t="shared" ref="E26:J26" si="4">E17+E18+E19+E20+E21+E22+E23+E24+E25</f>
        <v>0</v>
      </c>
      <c r="F26" s="40">
        <f t="shared" si="4"/>
        <v>0</v>
      </c>
      <c r="G26" s="46">
        <f t="shared" si="4"/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188" t="s">
        <v>14</v>
      </c>
      <c r="L26" s="189"/>
      <c r="M26" s="190"/>
      <c r="N26" s="136">
        <f t="shared" ref="N26:S26" si="5">N17+N18+N19+N20+N21+N22+N23+N24+N25</f>
        <v>0</v>
      </c>
      <c r="O26" s="40">
        <f t="shared" si="5"/>
        <v>0</v>
      </c>
      <c r="P26" s="99">
        <f t="shared" si="5"/>
        <v>0</v>
      </c>
      <c r="Q26" s="99">
        <f t="shared" si="5"/>
        <v>0</v>
      </c>
      <c r="R26" s="99">
        <f t="shared" si="5"/>
        <v>0</v>
      </c>
      <c r="S26" s="99">
        <f t="shared" si="5"/>
        <v>0</v>
      </c>
    </row>
    <row r="27" spans="1:20" ht="18.75" customHeight="1" x14ac:dyDescent="0.3">
      <c r="A27" s="201" t="s">
        <v>15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15</v>
      </c>
      <c r="L27" s="204"/>
      <c r="M27" s="204"/>
      <c r="N27" s="204"/>
      <c r="O27" s="204"/>
      <c r="P27" s="204"/>
      <c r="Q27" s="204"/>
      <c r="R27" s="204"/>
      <c r="S27" s="204"/>
    </row>
    <row r="28" spans="1:20" ht="51.75" customHeight="1" x14ac:dyDescent="0.3">
      <c r="A28" s="19">
        <v>2</v>
      </c>
      <c r="B28" s="180" t="s">
        <v>123</v>
      </c>
      <c r="C28" s="181"/>
      <c r="D28" s="182"/>
      <c r="E28" s="11" t="s">
        <v>62</v>
      </c>
      <c r="F28" s="12" t="s">
        <v>101</v>
      </c>
      <c r="G28" s="21">
        <v>0.66</v>
      </c>
      <c r="H28" s="21">
        <v>6.06</v>
      </c>
      <c r="I28" s="21">
        <v>6.36</v>
      </c>
      <c r="J28" s="21">
        <v>82.8</v>
      </c>
      <c r="K28" s="180" t="s">
        <v>123</v>
      </c>
      <c r="L28" s="181"/>
      <c r="M28" s="182"/>
      <c r="N28" s="11" t="s">
        <v>26</v>
      </c>
      <c r="O28" s="12" t="s">
        <v>102</v>
      </c>
      <c r="P28" s="21">
        <v>1.1000000000000001</v>
      </c>
      <c r="Q28" s="21">
        <v>10.1</v>
      </c>
      <c r="R28" s="21">
        <v>10.6</v>
      </c>
      <c r="S28" s="21">
        <v>138</v>
      </c>
    </row>
    <row r="29" spans="1:20" ht="47.25" customHeight="1" x14ac:dyDescent="0.3">
      <c r="A29" s="19">
        <v>147</v>
      </c>
      <c r="B29" s="200" t="s">
        <v>45</v>
      </c>
      <c r="C29" s="200"/>
      <c r="D29" s="200"/>
      <c r="E29" s="11" t="s">
        <v>43</v>
      </c>
      <c r="F29" s="12" t="s">
        <v>180</v>
      </c>
      <c r="G29" s="21">
        <v>5.24</v>
      </c>
      <c r="H29" s="21">
        <v>2.76</v>
      </c>
      <c r="I29" s="21">
        <v>47.82</v>
      </c>
      <c r="J29" s="21">
        <v>200.9</v>
      </c>
      <c r="K29" s="200" t="s">
        <v>45</v>
      </c>
      <c r="L29" s="200"/>
      <c r="M29" s="200"/>
      <c r="N29" s="11" t="s">
        <v>43</v>
      </c>
      <c r="O29" s="12" t="s">
        <v>180</v>
      </c>
      <c r="P29" s="21">
        <v>7.32</v>
      </c>
      <c r="Q29" s="21">
        <v>2.76</v>
      </c>
      <c r="R29" s="21">
        <v>47.82</v>
      </c>
      <c r="S29" s="21">
        <v>200.9</v>
      </c>
    </row>
    <row r="30" spans="1:20" ht="39" customHeight="1" x14ac:dyDescent="0.3">
      <c r="A30" s="19">
        <v>370</v>
      </c>
      <c r="B30" s="200" t="s">
        <v>133</v>
      </c>
      <c r="C30" s="200"/>
      <c r="D30" s="200"/>
      <c r="E30" s="11" t="s">
        <v>53</v>
      </c>
      <c r="F30" s="12" t="s">
        <v>287</v>
      </c>
      <c r="G30" s="21">
        <v>13.61</v>
      </c>
      <c r="H30" s="21">
        <v>18.05</v>
      </c>
      <c r="I30" s="21">
        <v>26.04</v>
      </c>
      <c r="J30" s="21">
        <v>350.16</v>
      </c>
      <c r="K30" s="200" t="s">
        <v>133</v>
      </c>
      <c r="L30" s="200"/>
      <c r="M30" s="200"/>
      <c r="N30" s="11" t="s">
        <v>53</v>
      </c>
      <c r="O30" s="12" t="s">
        <v>287</v>
      </c>
      <c r="P30" s="21">
        <v>13.61</v>
      </c>
      <c r="Q30" s="21">
        <v>18.05</v>
      </c>
      <c r="R30" s="21">
        <v>26.04</v>
      </c>
      <c r="S30" s="21">
        <v>350.16</v>
      </c>
    </row>
    <row r="31" spans="1:20" ht="39" customHeight="1" x14ac:dyDescent="0.3">
      <c r="A31" s="15">
        <v>503</v>
      </c>
      <c r="B31" s="194" t="s">
        <v>80</v>
      </c>
      <c r="C31" s="195"/>
      <c r="D31" s="196"/>
      <c r="E31" s="16" t="s">
        <v>23</v>
      </c>
      <c r="F31" s="17" t="s">
        <v>203</v>
      </c>
      <c r="G31" s="24">
        <v>0.1</v>
      </c>
      <c r="H31" s="24">
        <v>0</v>
      </c>
      <c r="I31" s="24">
        <v>15.2</v>
      </c>
      <c r="J31" s="24">
        <v>61</v>
      </c>
      <c r="K31" s="194" t="s">
        <v>80</v>
      </c>
      <c r="L31" s="195"/>
      <c r="M31" s="196"/>
      <c r="N31" s="16" t="s">
        <v>23</v>
      </c>
      <c r="O31" s="17" t="s">
        <v>288</v>
      </c>
      <c r="P31" s="24">
        <v>0.1</v>
      </c>
      <c r="Q31" s="24">
        <v>0</v>
      </c>
      <c r="R31" s="24">
        <v>15.2</v>
      </c>
      <c r="S31" s="24">
        <v>61</v>
      </c>
    </row>
    <row r="32" spans="1:20" ht="34.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56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73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6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152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177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36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1.25" customHeight="1" x14ac:dyDescent="0.3">
      <c r="A35" s="10"/>
      <c r="B35" s="180"/>
      <c r="C35" s="181"/>
      <c r="D35" s="182"/>
      <c r="E35" s="11"/>
      <c r="F35" s="12"/>
      <c r="G35" s="26"/>
      <c r="H35" s="31"/>
      <c r="I35" s="31"/>
      <c r="J35" s="31"/>
      <c r="K35" s="180"/>
      <c r="L35" s="181"/>
      <c r="M35" s="182"/>
      <c r="N35" s="11"/>
      <c r="O35" s="12"/>
      <c r="P35" s="26"/>
      <c r="Q35" s="31"/>
      <c r="R35" s="31"/>
      <c r="S35" s="31"/>
    </row>
    <row r="36" spans="1:19" ht="10.5" customHeight="1" x14ac:dyDescent="0.25">
      <c r="A36" s="7"/>
      <c r="B36" s="191"/>
      <c r="C36" s="192"/>
      <c r="D36" s="193"/>
      <c r="E36" s="7"/>
      <c r="F36" s="7"/>
      <c r="G36" s="32"/>
      <c r="H36" s="32"/>
      <c r="I36" s="32"/>
      <c r="J36" s="32"/>
      <c r="K36" s="191"/>
      <c r="L36" s="192"/>
      <c r="M36" s="193"/>
      <c r="N36" s="155"/>
      <c r="O36" s="7"/>
      <c r="P36" s="28"/>
      <c r="Q36" s="28"/>
      <c r="R36" s="28"/>
      <c r="S36" s="28"/>
    </row>
    <row r="37" spans="1:19" ht="18.75" customHeight="1" x14ac:dyDescent="0.35">
      <c r="A37" s="188" t="s">
        <v>14</v>
      </c>
      <c r="B37" s="189"/>
      <c r="C37" s="189"/>
      <c r="D37" s="190"/>
      <c r="E37" s="153">
        <v>750</v>
      </c>
      <c r="F37" s="134">
        <f>F28+F29+F30+F31+F32+F33+F34</f>
        <v>91.759999999999991</v>
      </c>
      <c r="G37" s="33">
        <f>G28+G29+G32+G33+G35+G36</f>
        <v>10.260000000000002</v>
      </c>
      <c r="H37" s="33">
        <f>H28+H29+H32+H33+H35+H36</f>
        <v>9.3800000000000008</v>
      </c>
      <c r="I37" s="33">
        <f>I28+I29+I32+I33+I35+I36</f>
        <v>80.539999999999992</v>
      </c>
      <c r="J37" s="33">
        <f>J28+J29+J32+J33+J35+J36</f>
        <v>412.5</v>
      </c>
      <c r="K37" s="188" t="s">
        <v>14</v>
      </c>
      <c r="L37" s="189"/>
      <c r="M37" s="190"/>
      <c r="N37" s="153">
        <v>810</v>
      </c>
      <c r="O37" s="134">
        <f>O28+O29+O30+O31+O32+O33+O34</f>
        <v>102.67</v>
      </c>
      <c r="P37" s="27">
        <f>P28+P29+P32+P33+P35+P36</f>
        <v>14.2</v>
      </c>
      <c r="Q37" s="27">
        <f>Q28+Q29+Q32+Q33+Q35+Q36</f>
        <v>13.62</v>
      </c>
      <c r="R37" s="27">
        <f>R28+R29+R32+R33+R35+R36</f>
        <v>93.04</v>
      </c>
      <c r="S37" s="27">
        <f>S28+S29+S32+S33+S35+S36</f>
        <v>508.59999999999997</v>
      </c>
    </row>
    <row r="38" spans="1:19" ht="18.75" customHeight="1" x14ac:dyDescent="0.3">
      <c r="A38" s="201" t="s">
        <v>38</v>
      </c>
      <c r="B38" s="202"/>
      <c r="C38" s="202"/>
      <c r="D38" s="202"/>
      <c r="E38" s="202"/>
      <c r="F38" s="202"/>
      <c r="G38" s="202"/>
      <c r="H38" s="202"/>
      <c r="I38" s="202"/>
      <c r="J38" s="203"/>
      <c r="K38" s="188" t="s">
        <v>38</v>
      </c>
      <c r="L38" s="189"/>
      <c r="M38" s="189"/>
      <c r="N38" s="189"/>
      <c r="O38" s="189"/>
      <c r="P38" s="189"/>
      <c r="Q38" s="189"/>
      <c r="R38" s="189"/>
      <c r="S38" s="190"/>
    </row>
    <row r="39" spans="1:19" ht="43.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94</v>
      </c>
      <c r="G39" s="31">
        <v>4.1900000000000004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98</v>
      </c>
      <c r="O39" s="12" t="s">
        <v>95</v>
      </c>
      <c r="P39" s="31">
        <v>4.1900000000000004</v>
      </c>
      <c r="Q39" s="31">
        <v>4.03</v>
      </c>
      <c r="R39" s="31">
        <v>14.05</v>
      </c>
      <c r="S39" s="31">
        <v>45.5</v>
      </c>
    </row>
    <row r="40" spans="1:19" ht="35.25" customHeight="1" x14ac:dyDescent="0.3">
      <c r="A40" s="10">
        <v>517</v>
      </c>
      <c r="B40" s="194" t="s">
        <v>87</v>
      </c>
      <c r="C40" s="195"/>
      <c r="D40" s="196"/>
      <c r="E40" s="16" t="s">
        <v>23</v>
      </c>
      <c r="F40" s="17" t="s">
        <v>88</v>
      </c>
      <c r="G40" s="24">
        <v>10</v>
      </c>
      <c r="H40" s="24">
        <v>6.4</v>
      </c>
      <c r="I40" s="24">
        <v>17</v>
      </c>
      <c r="J40" s="24">
        <v>174</v>
      </c>
      <c r="K40" s="194" t="s">
        <v>87</v>
      </c>
      <c r="L40" s="195"/>
      <c r="M40" s="196"/>
      <c r="N40" s="16" t="s">
        <v>23</v>
      </c>
      <c r="O40" s="17" t="s">
        <v>88</v>
      </c>
      <c r="P40" s="24">
        <v>10</v>
      </c>
      <c r="Q40" s="24">
        <v>6.4</v>
      </c>
      <c r="R40" s="24">
        <v>17</v>
      </c>
      <c r="S40" s="24">
        <v>174</v>
      </c>
    </row>
    <row r="41" spans="1:19" ht="35.25" customHeight="1" x14ac:dyDescent="0.3">
      <c r="A41" s="10">
        <v>112</v>
      </c>
      <c r="B41" s="180" t="s">
        <v>158</v>
      </c>
      <c r="C41" s="181"/>
      <c r="D41" s="182"/>
      <c r="E41" s="11" t="s">
        <v>26</v>
      </c>
      <c r="F41" s="12" t="s">
        <v>156</v>
      </c>
      <c r="G41" s="26">
        <v>0.8</v>
      </c>
      <c r="H41" s="31">
        <v>0.2</v>
      </c>
      <c r="I41" s="31">
        <v>7.5</v>
      </c>
      <c r="J41" s="31">
        <v>38</v>
      </c>
      <c r="K41" s="180" t="s">
        <v>158</v>
      </c>
      <c r="L41" s="181"/>
      <c r="M41" s="182"/>
      <c r="N41" s="11" t="s">
        <v>26</v>
      </c>
      <c r="O41" s="12" t="s">
        <v>249</v>
      </c>
      <c r="P41" s="26">
        <v>0.8</v>
      </c>
      <c r="Q41" s="31">
        <v>0.2</v>
      </c>
      <c r="R41" s="31">
        <v>7.5</v>
      </c>
      <c r="S41" s="31">
        <v>38</v>
      </c>
    </row>
    <row r="42" spans="1:19" ht="26.25" customHeight="1" x14ac:dyDescent="0.35">
      <c r="A42" s="10"/>
      <c r="B42" s="180"/>
      <c r="C42" s="181"/>
      <c r="D42" s="182"/>
      <c r="E42" s="11"/>
      <c r="F42" s="177" t="s">
        <v>261</v>
      </c>
      <c r="G42" s="26"/>
      <c r="H42" s="31"/>
      <c r="I42" s="31"/>
      <c r="J42" s="31"/>
      <c r="K42" s="180"/>
      <c r="L42" s="181"/>
      <c r="M42" s="182"/>
      <c r="N42" s="11"/>
      <c r="O42" s="177" t="s">
        <v>262</v>
      </c>
      <c r="P42" s="26"/>
      <c r="Q42" s="31"/>
      <c r="R42" s="31"/>
      <c r="S42" s="31"/>
    </row>
    <row r="43" spans="1:19" ht="24.75" customHeight="1" x14ac:dyDescent="0.35">
      <c r="A43" s="197" t="s">
        <v>14</v>
      </c>
      <c r="B43" s="198"/>
      <c r="C43" s="198"/>
      <c r="D43" s="199"/>
      <c r="E43" s="146">
        <f>E11+E15+E26+E37+E42</f>
        <v>1365</v>
      </c>
      <c r="F43" s="147">
        <f>F11+F15+F26+F37+F42</f>
        <v>183.82999999999998</v>
      </c>
      <c r="G43" s="9"/>
      <c r="H43" s="9"/>
      <c r="I43" s="9"/>
      <c r="J43" s="9"/>
      <c r="K43" s="197" t="s">
        <v>14</v>
      </c>
      <c r="L43" s="198"/>
      <c r="M43" s="199"/>
      <c r="N43" s="9">
        <f>N11+N15+N26+N37+N42</f>
        <v>1455</v>
      </c>
      <c r="O43" s="147">
        <f>O11+O15+O26+O37+O42</f>
        <v>183.84</v>
      </c>
      <c r="P43" s="9"/>
      <c r="Q43" s="9"/>
      <c r="R43" s="9"/>
      <c r="S43" s="9"/>
    </row>
    <row r="44" spans="1:19" ht="23.25" x14ac:dyDescent="0.35">
      <c r="A44" s="117"/>
      <c r="B44" s="117"/>
      <c r="C44" s="117"/>
      <c r="D44" s="117"/>
      <c r="E44" s="118"/>
      <c r="F44" s="119"/>
      <c r="G44" s="118"/>
      <c r="H44" s="118"/>
      <c r="I44" s="118"/>
      <c r="J44" s="118"/>
      <c r="K44" s="117"/>
      <c r="L44" s="117"/>
      <c r="M44" s="117"/>
      <c r="N44" s="118"/>
      <c r="O44" s="119"/>
      <c r="P44" s="118"/>
      <c r="Q44" s="118"/>
      <c r="R44" s="118"/>
      <c r="S44" s="118"/>
    </row>
    <row r="45" spans="1:19" ht="18.75" x14ac:dyDescent="0.3">
      <c r="F45" s="41" t="s">
        <v>34</v>
      </c>
      <c r="G45" s="41"/>
      <c r="H45" s="41"/>
      <c r="I45" s="41"/>
      <c r="J45" s="42"/>
      <c r="K45" s="3"/>
    </row>
  </sheetData>
  <mergeCells count="85">
    <mergeCell ref="B30:D30"/>
    <mergeCell ref="K30:M30"/>
    <mergeCell ref="A1:D1"/>
    <mergeCell ref="L1:O1"/>
    <mergeCell ref="P1:S1"/>
    <mergeCell ref="A2:D2"/>
    <mergeCell ref="A3:D3"/>
    <mergeCell ref="L3:O3"/>
    <mergeCell ref="P3:S3"/>
    <mergeCell ref="F4:L4"/>
    <mergeCell ref="B6:D6"/>
    <mergeCell ref="K6:M6"/>
    <mergeCell ref="A7:J7"/>
    <mergeCell ref="K7:S7"/>
    <mergeCell ref="B5:R5"/>
    <mergeCell ref="B8:D8"/>
    <mergeCell ref="K8:M8"/>
    <mergeCell ref="B9:D9"/>
    <mergeCell ref="K9:M9"/>
    <mergeCell ref="B10:D10"/>
    <mergeCell ref="K10:M10"/>
    <mergeCell ref="A11:D11"/>
    <mergeCell ref="K11:M11"/>
    <mergeCell ref="A12:J12"/>
    <mergeCell ref="K12:S12"/>
    <mergeCell ref="B13:D13"/>
    <mergeCell ref="K13:M13"/>
    <mergeCell ref="B14:D14"/>
    <mergeCell ref="K14:M14"/>
    <mergeCell ref="A15:D15"/>
    <mergeCell ref="K15:M15"/>
    <mergeCell ref="A16:J16"/>
    <mergeCell ref="K16:S16"/>
    <mergeCell ref="B17:D17"/>
    <mergeCell ref="K17:M17"/>
    <mergeCell ref="B18:D18"/>
    <mergeCell ref="K18:M18"/>
    <mergeCell ref="B19:D19"/>
    <mergeCell ref="K19:M19"/>
    <mergeCell ref="B20:D20"/>
    <mergeCell ref="K20:M20"/>
    <mergeCell ref="B21:D21"/>
    <mergeCell ref="K21:M21"/>
    <mergeCell ref="B22:D22"/>
    <mergeCell ref="K22:M22"/>
    <mergeCell ref="B23:D23"/>
    <mergeCell ref="K23:M23"/>
    <mergeCell ref="B24:D24"/>
    <mergeCell ref="K24:M24"/>
    <mergeCell ref="B25:D25"/>
    <mergeCell ref="K25:M25"/>
    <mergeCell ref="A26:D26"/>
    <mergeCell ref="K26:M26"/>
    <mergeCell ref="A27:J27"/>
    <mergeCell ref="K27:S27"/>
    <mergeCell ref="B28:D28"/>
    <mergeCell ref="K28:M28"/>
    <mergeCell ref="K37:M37"/>
    <mergeCell ref="B29:D29"/>
    <mergeCell ref="K29:M29"/>
    <mergeCell ref="B32:D32"/>
    <mergeCell ref="K32:M32"/>
    <mergeCell ref="B33:D33"/>
    <mergeCell ref="K33:M33"/>
    <mergeCell ref="B35:D35"/>
    <mergeCell ref="K35:M35"/>
    <mergeCell ref="B36:D36"/>
    <mergeCell ref="A37:D37"/>
    <mergeCell ref="B34:D34"/>
    <mergeCell ref="K34:M34"/>
    <mergeCell ref="K36:M36"/>
    <mergeCell ref="B31:D31"/>
    <mergeCell ref="K31:M31"/>
    <mergeCell ref="K42:M42"/>
    <mergeCell ref="A43:D43"/>
    <mergeCell ref="K43:M43"/>
    <mergeCell ref="A38:J38"/>
    <mergeCell ref="K38:S38"/>
    <mergeCell ref="B39:D39"/>
    <mergeCell ref="K39:M39"/>
    <mergeCell ref="B40:D40"/>
    <mergeCell ref="K40:M40"/>
    <mergeCell ref="B42:D42"/>
    <mergeCell ref="B41:D41"/>
    <mergeCell ref="K41:M41"/>
  </mergeCells>
  <pageMargins left="0" right="0" top="0" bottom="0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topLeftCell="A25" workbookViewId="0">
      <selection activeCell="F21" sqref="F21"/>
    </sheetView>
  </sheetViews>
  <sheetFormatPr defaultRowHeight="15" x14ac:dyDescent="0.25"/>
  <cols>
    <col min="1" max="1" width="11.28515625" customWidth="1"/>
    <col min="4" max="4" width="15.7109375" customWidth="1"/>
    <col min="5" max="5" width="11.5703125" customWidth="1"/>
    <col min="6" max="6" width="11.85546875" customWidth="1"/>
    <col min="10" max="10" width="11" customWidth="1"/>
    <col min="13" max="13" width="14.7109375" customWidth="1"/>
    <col min="15" max="15" width="11.42578125" customWidth="1"/>
    <col min="19" max="19" width="10.710937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73"/>
      <c r="M2" s="73"/>
      <c r="N2" s="73"/>
      <c r="O2" s="74"/>
      <c r="P2" s="73" t="s">
        <v>32</v>
      </c>
      <c r="Q2" s="73"/>
      <c r="R2" s="73"/>
      <c r="S2" s="74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290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customHeight="1" x14ac:dyDescent="0.25">
      <c r="A6" s="4" t="s">
        <v>4</v>
      </c>
      <c r="B6" s="213" t="s">
        <v>5</v>
      </c>
      <c r="C6" s="214"/>
      <c r="D6" s="215"/>
      <c r="E6" s="132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132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customHeight="1" x14ac:dyDescent="0.25">
      <c r="A7" s="201"/>
      <c r="B7" s="202"/>
      <c r="C7" s="202"/>
      <c r="D7" s="202"/>
      <c r="E7" s="202"/>
      <c r="F7" s="202"/>
      <c r="G7" s="202"/>
      <c r="H7" s="202"/>
      <c r="I7" s="202"/>
      <c r="J7" s="203"/>
      <c r="K7" s="210"/>
      <c r="L7" s="211"/>
      <c r="M7" s="211"/>
      <c r="N7" s="211"/>
      <c r="O7" s="211"/>
      <c r="P7" s="211"/>
      <c r="Q7" s="211"/>
      <c r="R7" s="211"/>
      <c r="S7" s="212"/>
    </row>
    <row r="8" spans="1:19" ht="32.25" customHeight="1" x14ac:dyDescent="0.3">
      <c r="A8" s="13"/>
      <c r="B8" s="216"/>
      <c r="C8" s="217"/>
      <c r="D8" s="218"/>
      <c r="E8" s="11"/>
      <c r="F8" s="12"/>
      <c r="G8" s="25"/>
      <c r="H8" s="25"/>
      <c r="I8" s="25"/>
      <c r="J8" s="25"/>
      <c r="K8" s="216"/>
      <c r="L8" s="217"/>
      <c r="M8" s="218"/>
      <c r="N8" s="11"/>
      <c r="O8" s="12"/>
      <c r="P8" s="25"/>
      <c r="Q8" s="25"/>
      <c r="R8" s="25"/>
      <c r="S8" s="25"/>
    </row>
    <row r="9" spans="1:19" ht="30" customHeight="1" x14ac:dyDescent="0.3">
      <c r="A9" s="13"/>
      <c r="B9" s="216"/>
      <c r="C9" s="217"/>
      <c r="D9" s="218"/>
      <c r="E9" s="14"/>
      <c r="F9" s="14"/>
      <c r="G9" s="45"/>
      <c r="H9" s="45"/>
      <c r="I9" s="45"/>
      <c r="J9" s="45"/>
      <c r="K9" s="216"/>
      <c r="L9" s="217"/>
      <c r="M9" s="218"/>
      <c r="N9" s="14"/>
      <c r="O9" s="54"/>
      <c r="P9" s="45"/>
      <c r="Q9" s="45"/>
      <c r="R9" s="45"/>
      <c r="S9" s="45"/>
    </row>
    <row r="10" spans="1:19" ht="30" customHeight="1" x14ac:dyDescent="0.3">
      <c r="A10" s="10"/>
      <c r="B10" s="180"/>
      <c r="C10" s="181"/>
      <c r="D10" s="182"/>
      <c r="E10" s="11"/>
      <c r="F10" s="12"/>
      <c r="G10" s="26"/>
      <c r="H10" s="26"/>
      <c r="I10" s="26"/>
      <c r="J10" s="26"/>
      <c r="K10" s="180"/>
      <c r="L10" s="181"/>
      <c r="M10" s="182"/>
      <c r="N10" s="11"/>
      <c r="O10" s="61"/>
      <c r="P10" s="26"/>
      <c r="Q10" s="26"/>
      <c r="R10" s="26"/>
      <c r="S10" s="26"/>
    </row>
    <row r="11" spans="1:19" ht="24" customHeight="1" x14ac:dyDescent="0.35">
      <c r="A11" s="188" t="s">
        <v>14</v>
      </c>
      <c r="B11" s="189"/>
      <c r="C11" s="189"/>
      <c r="D11" s="190"/>
      <c r="E11" s="171">
        <f t="shared" ref="E11:J11" si="0">E8+E9+E10</f>
        <v>0</v>
      </c>
      <c r="F11" s="171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188" t="s">
        <v>14</v>
      </c>
      <c r="L11" s="189"/>
      <c r="M11" s="190"/>
      <c r="N11" s="171">
        <f t="shared" ref="N11:S11" si="1">N8+N9+N10</f>
        <v>0</v>
      </c>
      <c r="O11" s="171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</row>
    <row r="12" spans="1:19" ht="21" customHeight="1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8.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32.25" customHeight="1" x14ac:dyDescent="0.3">
      <c r="A14" s="15">
        <v>493</v>
      </c>
      <c r="B14" s="194" t="s">
        <v>31</v>
      </c>
      <c r="C14" s="195"/>
      <c r="D14" s="196"/>
      <c r="E14" s="16" t="s">
        <v>23</v>
      </c>
      <c r="F14" s="17" t="s">
        <v>52</v>
      </c>
      <c r="G14" s="24">
        <v>0.1</v>
      </c>
      <c r="H14" s="24">
        <v>0</v>
      </c>
      <c r="I14" s="24">
        <v>15</v>
      </c>
      <c r="J14" s="24">
        <v>60</v>
      </c>
      <c r="K14" s="194" t="s">
        <v>31</v>
      </c>
      <c r="L14" s="195"/>
      <c r="M14" s="196"/>
      <c r="N14" s="16" t="s">
        <v>23</v>
      </c>
      <c r="O14" s="17" t="s">
        <v>52</v>
      </c>
      <c r="P14" s="24">
        <v>0.1</v>
      </c>
      <c r="Q14" s="24">
        <v>0</v>
      </c>
      <c r="R14" s="24">
        <v>15</v>
      </c>
      <c r="S14" s="24">
        <v>60</v>
      </c>
    </row>
    <row r="15" spans="1:19" ht="24" customHeight="1" x14ac:dyDescent="0.35">
      <c r="A15" s="188" t="s">
        <v>14</v>
      </c>
      <c r="B15" s="189"/>
      <c r="C15" s="189"/>
      <c r="D15" s="190"/>
      <c r="E15" s="171">
        <f t="shared" ref="E15:J15" si="2">E13+E14</f>
        <v>240</v>
      </c>
      <c r="F15" s="40">
        <f t="shared" si="2"/>
        <v>0</v>
      </c>
      <c r="G15" s="46">
        <f t="shared" si="2"/>
        <v>1.7000000000000002</v>
      </c>
      <c r="H15" s="46">
        <f t="shared" si="2"/>
        <v>16.7</v>
      </c>
      <c r="I15" s="46">
        <f t="shared" si="2"/>
        <v>25</v>
      </c>
      <c r="J15" s="46">
        <f t="shared" si="2"/>
        <v>257</v>
      </c>
      <c r="K15" s="188" t="s">
        <v>14</v>
      </c>
      <c r="L15" s="189"/>
      <c r="M15" s="190"/>
      <c r="N15" s="171">
        <f t="shared" ref="N15:S15" si="3">N13+N14</f>
        <v>240</v>
      </c>
      <c r="O15" s="40">
        <f t="shared" si="3"/>
        <v>0</v>
      </c>
      <c r="P15" s="46">
        <f t="shared" si="3"/>
        <v>1.7000000000000002</v>
      </c>
      <c r="Q15" s="46">
        <f t="shared" si="3"/>
        <v>16.7</v>
      </c>
      <c r="R15" s="46">
        <f t="shared" si="3"/>
        <v>25</v>
      </c>
      <c r="S15" s="46">
        <f t="shared" si="3"/>
        <v>257</v>
      </c>
    </row>
    <row r="16" spans="1:19" ht="18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21" ht="56.25" customHeight="1" x14ac:dyDescent="0.3">
      <c r="A17" s="19">
        <v>9</v>
      </c>
      <c r="B17" s="180" t="s">
        <v>251</v>
      </c>
      <c r="C17" s="181"/>
      <c r="D17" s="182"/>
      <c r="E17" s="11" t="s">
        <v>62</v>
      </c>
      <c r="F17" s="12" t="s">
        <v>143</v>
      </c>
      <c r="G17" s="21">
        <v>0.54</v>
      </c>
      <c r="H17" s="21">
        <v>4.0199999999999996</v>
      </c>
      <c r="I17" s="21">
        <v>12.93</v>
      </c>
      <c r="J17" s="21">
        <v>74.400000000000006</v>
      </c>
      <c r="K17" s="200" t="s">
        <v>251</v>
      </c>
      <c r="L17" s="200"/>
      <c r="M17" s="200"/>
      <c r="N17" s="11" t="s">
        <v>26</v>
      </c>
      <c r="O17" s="12" t="s">
        <v>144</v>
      </c>
      <c r="P17" s="21">
        <v>0.9</v>
      </c>
      <c r="Q17" s="21">
        <v>6.7</v>
      </c>
      <c r="R17" s="21">
        <v>21.55</v>
      </c>
      <c r="S17" s="21">
        <v>124</v>
      </c>
    </row>
    <row r="18" spans="1:21" ht="48.75" customHeight="1" x14ac:dyDescent="0.3">
      <c r="A18" s="15">
        <v>165</v>
      </c>
      <c r="B18" s="194" t="s">
        <v>55</v>
      </c>
      <c r="C18" s="195"/>
      <c r="D18" s="196"/>
      <c r="E18" s="16" t="s">
        <v>43</v>
      </c>
      <c r="F18" s="17" t="s">
        <v>159</v>
      </c>
      <c r="G18" s="70">
        <v>7.13</v>
      </c>
      <c r="H18" s="70">
        <v>6.68</v>
      </c>
      <c r="I18" s="70">
        <v>29.98</v>
      </c>
      <c r="J18" s="70">
        <v>182.5</v>
      </c>
      <c r="K18" s="194" t="s">
        <v>55</v>
      </c>
      <c r="L18" s="195"/>
      <c r="M18" s="196"/>
      <c r="N18" s="16" t="s">
        <v>43</v>
      </c>
      <c r="O18" s="17" t="s">
        <v>160</v>
      </c>
      <c r="P18" s="70">
        <v>7.13</v>
      </c>
      <c r="Q18" s="70">
        <v>6.68</v>
      </c>
      <c r="R18" s="70">
        <v>29.98</v>
      </c>
      <c r="S18" s="70">
        <v>182.5</v>
      </c>
    </row>
    <row r="19" spans="1:21" ht="48.75" customHeight="1" x14ac:dyDescent="0.3">
      <c r="A19" s="19" t="s">
        <v>83</v>
      </c>
      <c r="B19" s="200" t="s">
        <v>106</v>
      </c>
      <c r="C19" s="200"/>
      <c r="D19" s="200"/>
      <c r="E19" s="11" t="s">
        <v>53</v>
      </c>
      <c r="F19" s="12" t="s">
        <v>107</v>
      </c>
      <c r="G19" s="21">
        <v>12.2</v>
      </c>
      <c r="H19" s="21">
        <v>16.39</v>
      </c>
      <c r="I19" s="21">
        <v>16.23</v>
      </c>
      <c r="J19" s="21">
        <v>306.8</v>
      </c>
      <c r="K19" s="200" t="s">
        <v>106</v>
      </c>
      <c r="L19" s="200"/>
      <c r="M19" s="200"/>
      <c r="N19" s="11" t="s">
        <v>109</v>
      </c>
      <c r="O19" s="12" t="s">
        <v>108</v>
      </c>
      <c r="P19" s="21">
        <v>16.27</v>
      </c>
      <c r="Q19" s="21">
        <v>17.36</v>
      </c>
      <c r="R19" s="21">
        <v>21.64</v>
      </c>
      <c r="S19" s="21">
        <v>409.07</v>
      </c>
    </row>
    <row r="20" spans="1:21" ht="38.25" customHeight="1" x14ac:dyDescent="0.3">
      <c r="A20" s="15">
        <v>493</v>
      </c>
      <c r="B20" s="194" t="s">
        <v>31</v>
      </c>
      <c r="C20" s="195"/>
      <c r="D20" s="196"/>
      <c r="E20" s="16" t="s">
        <v>23</v>
      </c>
      <c r="F20" s="17" t="s">
        <v>56</v>
      </c>
      <c r="G20" s="24">
        <v>0.1</v>
      </c>
      <c r="H20" s="24">
        <v>0</v>
      </c>
      <c r="I20" s="24">
        <v>15</v>
      </c>
      <c r="J20" s="24">
        <v>60</v>
      </c>
      <c r="K20" s="194" t="s">
        <v>31</v>
      </c>
      <c r="L20" s="195"/>
      <c r="M20" s="196"/>
      <c r="N20" s="16" t="s">
        <v>23</v>
      </c>
      <c r="O20" s="17" t="s">
        <v>56</v>
      </c>
      <c r="P20" s="24">
        <v>0.1</v>
      </c>
      <c r="Q20" s="24">
        <v>0</v>
      </c>
      <c r="R20" s="24">
        <v>15</v>
      </c>
      <c r="S20" s="24">
        <v>60</v>
      </c>
    </row>
    <row r="21" spans="1:21" ht="42.75" customHeight="1" x14ac:dyDescent="0.3">
      <c r="A21" s="10">
        <v>108</v>
      </c>
      <c r="B21" s="180" t="s">
        <v>21</v>
      </c>
      <c r="C21" s="181"/>
      <c r="D21" s="182"/>
      <c r="E21" s="11" t="s">
        <v>39</v>
      </c>
      <c r="F21" s="12" t="s">
        <v>67</v>
      </c>
      <c r="G21" s="31">
        <v>3.04</v>
      </c>
      <c r="H21" s="31">
        <v>0.32</v>
      </c>
      <c r="I21" s="31">
        <v>19.68</v>
      </c>
      <c r="J21" s="31">
        <v>94</v>
      </c>
      <c r="K21" s="180" t="s">
        <v>21</v>
      </c>
      <c r="L21" s="181"/>
      <c r="M21" s="182"/>
      <c r="N21" s="11" t="s">
        <v>64</v>
      </c>
      <c r="O21" s="12" t="s">
        <v>100</v>
      </c>
      <c r="P21" s="31">
        <v>3.8</v>
      </c>
      <c r="Q21" s="31">
        <v>0.4</v>
      </c>
      <c r="R21" s="31">
        <v>24.6</v>
      </c>
      <c r="S21" s="31">
        <v>117.5</v>
      </c>
    </row>
    <row r="22" spans="1:21" ht="37.5" customHeight="1" x14ac:dyDescent="0.3">
      <c r="A22" s="10">
        <v>109</v>
      </c>
      <c r="B22" s="180" t="s">
        <v>71</v>
      </c>
      <c r="C22" s="181"/>
      <c r="D22" s="182"/>
      <c r="E22" s="11" t="s">
        <v>66</v>
      </c>
      <c r="F22" s="12" t="s">
        <v>85</v>
      </c>
      <c r="G22" s="26">
        <v>1.32</v>
      </c>
      <c r="H22" s="31">
        <v>0.24</v>
      </c>
      <c r="I22" s="31">
        <v>6.68</v>
      </c>
      <c r="J22" s="31">
        <v>34.799999999999997</v>
      </c>
      <c r="K22" s="180" t="s">
        <v>71</v>
      </c>
      <c r="L22" s="181"/>
      <c r="M22" s="182"/>
      <c r="N22" s="11" t="s">
        <v>51</v>
      </c>
      <c r="O22" s="12" t="s">
        <v>253</v>
      </c>
      <c r="P22" s="26">
        <v>1.98</v>
      </c>
      <c r="Q22" s="31">
        <v>0.36</v>
      </c>
      <c r="R22" s="31">
        <v>10.02</v>
      </c>
      <c r="S22" s="31">
        <v>52.2</v>
      </c>
    </row>
    <row r="23" spans="1:21" ht="12" customHeight="1" x14ac:dyDescent="0.3">
      <c r="A23" s="10"/>
      <c r="B23" s="180"/>
      <c r="C23" s="181"/>
      <c r="D23" s="182"/>
      <c r="E23" s="11"/>
      <c r="F23" s="12"/>
      <c r="G23" s="26"/>
      <c r="H23" s="31"/>
      <c r="I23" s="31"/>
      <c r="J23" s="31"/>
      <c r="K23" s="180"/>
      <c r="L23" s="181"/>
      <c r="M23" s="182"/>
      <c r="N23" s="11"/>
      <c r="O23" s="12"/>
      <c r="P23" s="26"/>
      <c r="Q23" s="31"/>
      <c r="R23" s="31"/>
      <c r="S23" s="31"/>
    </row>
    <row r="24" spans="1:21" ht="15" customHeight="1" x14ac:dyDescent="0.3">
      <c r="A24" s="7"/>
      <c r="B24" s="191"/>
      <c r="C24" s="192"/>
      <c r="D24" s="193"/>
      <c r="E24" s="7"/>
      <c r="F24" s="37"/>
      <c r="G24" s="28"/>
      <c r="H24" s="28"/>
      <c r="I24" s="28"/>
      <c r="J24" s="28"/>
      <c r="K24" s="216"/>
      <c r="L24" s="217"/>
      <c r="M24" s="218"/>
      <c r="N24" s="14"/>
      <c r="O24" s="54"/>
      <c r="P24" s="32"/>
      <c r="Q24" s="32"/>
      <c r="R24" s="32"/>
      <c r="S24" s="32"/>
    </row>
    <row r="25" spans="1:21" ht="12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  <c r="U25" s="116"/>
    </row>
    <row r="26" spans="1:21" ht="21.75" customHeight="1" x14ac:dyDescent="0.35">
      <c r="A26" s="188" t="s">
        <v>14</v>
      </c>
      <c r="B26" s="189"/>
      <c r="C26" s="189"/>
      <c r="D26" s="190"/>
      <c r="E26" s="133">
        <f t="shared" ref="E26:J26" si="4">E17+E18+E19+E20+E21+E22+E23+E24+E25</f>
        <v>750</v>
      </c>
      <c r="F26" s="40">
        <f t="shared" si="4"/>
        <v>91.76</v>
      </c>
      <c r="G26" s="27">
        <f t="shared" si="4"/>
        <v>24.33</v>
      </c>
      <c r="H26" s="27">
        <f t="shared" si="4"/>
        <v>27.65</v>
      </c>
      <c r="I26" s="27">
        <f t="shared" si="4"/>
        <v>100.5</v>
      </c>
      <c r="J26" s="27">
        <f t="shared" si="4"/>
        <v>752.5</v>
      </c>
      <c r="K26" s="188" t="s">
        <v>14</v>
      </c>
      <c r="L26" s="189"/>
      <c r="M26" s="190"/>
      <c r="N26" s="133">
        <f t="shared" ref="N26:S26" si="5">N17+N18+N19+N20+N21+N22+N23+N24+N25</f>
        <v>840</v>
      </c>
      <c r="O26" s="40">
        <f t="shared" si="5"/>
        <v>102.66999999999997</v>
      </c>
      <c r="P26" s="33">
        <f t="shared" si="5"/>
        <v>30.18</v>
      </c>
      <c r="Q26" s="33">
        <f t="shared" si="5"/>
        <v>31.499999999999996</v>
      </c>
      <c r="R26" s="33">
        <f t="shared" si="5"/>
        <v>122.79</v>
      </c>
      <c r="S26" s="33">
        <f t="shared" si="5"/>
        <v>945.27</v>
      </c>
    </row>
    <row r="27" spans="1:21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21" ht="35.25" customHeight="1" x14ac:dyDescent="0.3">
      <c r="A28" s="15">
        <v>76</v>
      </c>
      <c r="B28" s="222" t="s">
        <v>110</v>
      </c>
      <c r="C28" s="222"/>
      <c r="D28" s="222"/>
      <c r="E28" s="16" t="s">
        <v>62</v>
      </c>
      <c r="F28" s="17" t="s">
        <v>292</v>
      </c>
      <c r="G28" s="24">
        <v>0.78</v>
      </c>
      <c r="H28" s="24">
        <v>6.48</v>
      </c>
      <c r="I28" s="24">
        <v>4.08</v>
      </c>
      <c r="J28" s="24">
        <v>78</v>
      </c>
      <c r="K28" s="222" t="s">
        <v>110</v>
      </c>
      <c r="L28" s="222"/>
      <c r="M28" s="222"/>
      <c r="N28" s="16" t="s">
        <v>26</v>
      </c>
      <c r="O28" s="17" t="s">
        <v>293</v>
      </c>
      <c r="P28" s="24">
        <v>1.3</v>
      </c>
      <c r="Q28" s="24">
        <v>7.86</v>
      </c>
      <c r="R28" s="24">
        <v>6.8</v>
      </c>
      <c r="S28" s="24">
        <v>130</v>
      </c>
    </row>
    <row r="29" spans="1:21" ht="3.75" hidden="1" customHeight="1" x14ac:dyDescent="0.3">
      <c r="A29" s="15"/>
      <c r="B29" s="194"/>
      <c r="C29" s="195"/>
      <c r="D29" s="196"/>
      <c r="E29" s="16"/>
      <c r="F29" s="17"/>
      <c r="G29" s="70"/>
      <c r="H29" s="70"/>
      <c r="I29" s="70"/>
      <c r="J29" s="70"/>
      <c r="K29" s="194"/>
      <c r="L29" s="195"/>
      <c r="M29" s="196"/>
      <c r="N29" s="16"/>
      <c r="O29" s="17"/>
      <c r="P29" s="70"/>
      <c r="Q29" s="70"/>
      <c r="R29" s="70"/>
      <c r="S29" s="70"/>
    </row>
    <row r="30" spans="1:21" ht="39.75" customHeight="1" x14ac:dyDescent="0.3">
      <c r="A30" s="19">
        <v>429</v>
      </c>
      <c r="B30" s="200" t="s">
        <v>29</v>
      </c>
      <c r="C30" s="200"/>
      <c r="D30" s="200"/>
      <c r="E30" s="11" t="s">
        <v>42</v>
      </c>
      <c r="F30" s="12" t="s">
        <v>65</v>
      </c>
      <c r="G30" s="21">
        <v>2.63</v>
      </c>
      <c r="H30" s="21">
        <v>6.6</v>
      </c>
      <c r="I30" s="21">
        <v>16.350000000000001</v>
      </c>
      <c r="J30" s="21">
        <v>138</v>
      </c>
      <c r="K30" s="200" t="s">
        <v>29</v>
      </c>
      <c r="L30" s="200"/>
      <c r="M30" s="200"/>
      <c r="N30" s="11" t="s">
        <v>53</v>
      </c>
      <c r="O30" s="12" t="s">
        <v>65</v>
      </c>
      <c r="P30" s="21">
        <v>3.15</v>
      </c>
      <c r="Q30" s="21">
        <v>7.92</v>
      </c>
      <c r="R30" s="21">
        <v>19.62</v>
      </c>
      <c r="S30" s="21">
        <v>165.6</v>
      </c>
    </row>
    <row r="31" spans="1:21" ht="39.75" customHeight="1" x14ac:dyDescent="0.3">
      <c r="A31" s="20">
        <v>412</v>
      </c>
      <c r="B31" s="179" t="s">
        <v>30</v>
      </c>
      <c r="C31" s="179"/>
      <c r="D31" s="179"/>
      <c r="E31" s="22" t="s">
        <v>24</v>
      </c>
      <c r="F31" s="23" t="s">
        <v>291</v>
      </c>
      <c r="G31" s="53">
        <v>9.02</v>
      </c>
      <c r="H31" s="53">
        <v>9.64</v>
      </c>
      <c r="I31" s="53">
        <v>8.36</v>
      </c>
      <c r="J31" s="53">
        <v>169.71</v>
      </c>
      <c r="K31" s="179" t="s">
        <v>30</v>
      </c>
      <c r="L31" s="179"/>
      <c r="M31" s="179"/>
      <c r="N31" s="22" t="s">
        <v>26</v>
      </c>
      <c r="O31" s="23" t="s">
        <v>291</v>
      </c>
      <c r="P31" s="53">
        <v>10.02</v>
      </c>
      <c r="Q31" s="53">
        <v>10.71</v>
      </c>
      <c r="R31" s="53">
        <v>9.2899999999999991</v>
      </c>
      <c r="S31" s="53">
        <v>188.57</v>
      </c>
    </row>
    <row r="32" spans="1:21" ht="39.75" customHeight="1" x14ac:dyDescent="0.3">
      <c r="A32" s="15">
        <v>493</v>
      </c>
      <c r="B32" s="194" t="s">
        <v>31</v>
      </c>
      <c r="C32" s="195"/>
      <c r="D32" s="196"/>
      <c r="E32" s="16" t="s">
        <v>23</v>
      </c>
      <c r="F32" s="17" t="s">
        <v>56</v>
      </c>
      <c r="G32" s="24">
        <v>0.1</v>
      </c>
      <c r="H32" s="24">
        <v>0</v>
      </c>
      <c r="I32" s="24">
        <v>15</v>
      </c>
      <c r="J32" s="24">
        <v>60</v>
      </c>
      <c r="K32" s="194" t="s">
        <v>31</v>
      </c>
      <c r="L32" s="195"/>
      <c r="M32" s="196"/>
      <c r="N32" s="16" t="s">
        <v>23</v>
      </c>
      <c r="O32" s="17" t="s">
        <v>56</v>
      </c>
      <c r="P32" s="24">
        <v>0.1</v>
      </c>
      <c r="Q32" s="24">
        <v>0</v>
      </c>
      <c r="R32" s="24">
        <v>15</v>
      </c>
      <c r="S32" s="24">
        <v>60</v>
      </c>
    </row>
    <row r="33" spans="1:19" ht="37.5" customHeight="1" x14ac:dyDescent="0.3">
      <c r="A33" s="10">
        <v>108</v>
      </c>
      <c r="B33" s="180" t="s">
        <v>21</v>
      </c>
      <c r="C33" s="181"/>
      <c r="D33" s="182"/>
      <c r="E33" s="11" t="s">
        <v>39</v>
      </c>
      <c r="F33" s="12" t="s">
        <v>85</v>
      </c>
      <c r="G33" s="31">
        <v>3.04</v>
      </c>
      <c r="H33" s="31">
        <v>0.32</v>
      </c>
      <c r="I33" s="31">
        <v>19.68</v>
      </c>
      <c r="J33" s="31">
        <v>94</v>
      </c>
      <c r="K33" s="180" t="s">
        <v>21</v>
      </c>
      <c r="L33" s="181"/>
      <c r="M33" s="182"/>
      <c r="N33" s="11" t="s">
        <v>64</v>
      </c>
      <c r="O33" s="12" t="s">
        <v>86</v>
      </c>
      <c r="P33" s="31">
        <v>3.8</v>
      </c>
      <c r="Q33" s="31">
        <v>0.4</v>
      </c>
      <c r="R33" s="31">
        <v>24.6</v>
      </c>
      <c r="S33" s="31">
        <v>117.5</v>
      </c>
    </row>
    <row r="34" spans="1:19" ht="41.25" customHeight="1" x14ac:dyDescent="0.3">
      <c r="A34" s="10">
        <v>110</v>
      </c>
      <c r="B34" s="180" t="s">
        <v>25</v>
      </c>
      <c r="C34" s="181"/>
      <c r="D34" s="182"/>
      <c r="E34" s="11" t="s">
        <v>66</v>
      </c>
      <c r="F34" s="12" t="s">
        <v>126</v>
      </c>
      <c r="G34" s="26">
        <v>1.32</v>
      </c>
      <c r="H34" s="31">
        <v>0.24</v>
      </c>
      <c r="I34" s="31">
        <v>6.68</v>
      </c>
      <c r="J34" s="31">
        <v>34.799999999999997</v>
      </c>
      <c r="K34" s="180" t="s">
        <v>25</v>
      </c>
      <c r="L34" s="181"/>
      <c r="M34" s="182"/>
      <c r="N34" s="11" t="s">
        <v>51</v>
      </c>
      <c r="O34" s="12" t="s">
        <v>114</v>
      </c>
      <c r="P34" s="26">
        <v>1.98</v>
      </c>
      <c r="Q34" s="31">
        <v>0.36</v>
      </c>
      <c r="R34" s="31">
        <v>10.02</v>
      </c>
      <c r="S34" s="31">
        <v>52.2</v>
      </c>
    </row>
    <row r="35" spans="1:19" ht="10.5" customHeight="1" x14ac:dyDescent="0.3">
      <c r="A35" s="10"/>
      <c r="B35" s="180"/>
      <c r="C35" s="181"/>
      <c r="D35" s="182"/>
      <c r="E35" s="11"/>
      <c r="F35" s="12"/>
      <c r="G35" s="26"/>
      <c r="H35" s="31"/>
      <c r="I35" s="31"/>
      <c r="J35" s="31"/>
      <c r="K35" s="180"/>
      <c r="L35" s="181"/>
      <c r="M35" s="182"/>
      <c r="N35" s="11"/>
      <c r="O35" s="12"/>
      <c r="P35" s="26"/>
      <c r="Q35" s="31"/>
      <c r="R35" s="31"/>
      <c r="S35" s="31"/>
    </row>
    <row r="36" spans="1:19" ht="11.25" customHeight="1" x14ac:dyDescent="0.3">
      <c r="A36" s="13"/>
      <c r="B36" s="180"/>
      <c r="C36" s="181"/>
      <c r="D36" s="182"/>
      <c r="E36" s="22"/>
      <c r="F36" s="23"/>
      <c r="G36" s="34"/>
      <c r="H36" s="34"/>
      <c r="I36" s="34"/>
      <c r="J36" s="34"/>
      <c r="K36" s="180"/>
      <c r="L36" s="181"/>
      <c r="M36" s="182"/>
      <c r="N36" s="22"/>
      <c r="O36" s="23"/>
      <c r="P36" s="34"/>
      <c r="Q36" s="34"/>
      <c r="R36" s="34"/>
      <c r="S36" s="34"/>
    </row>
    <row r="37" spans="1:19" ht="19.5" customHeight="1" x14ac:dyDescent="0.35">
      <c r="A37" s="188" t="s">
        <v>14</v>
      </c>
      <c r="B37" s="189"/>
      <c r="C37" s="189"/>
      <c r="D37" s="190"/>
      <c r="E37" s="152">
        <f>E28+E29+E33+E34+E35+E36</f>
        <v>120</v>
      </c>
      <c r="F37" s="134">
        <f>F28+F29+F30+F31+F32+F34</f>
        <v>73.25</v>
      </c>
      <c r="G37" s="33">
        <f>G28+G29+G33+G34+G35+G36</f>
        <v>5.1400000000000006</v>
      </c>
      <c r="H37" s="33">
        <f>H28+H29+H33+H34+H35+H36</f>
        <v>7.0400000000000009</v>
      </c>
      <c r="I37" s="33">
        <f>I28+I29+I33+I34+I35+I36</f>
        <v>30.439999999999998</v>
      </c>
      <c r="J37" s="33">
        <f>J28+J29+J33+J34+J35+J36</f>
        <v>206.8</v>
      </c>
      <c r="K37" s="188" t="s">
        <v>14</v>
      </c>
      <c r="L37" s="189"/>
      <c r="M37" s="190"/>
      <c r="N37" s="152">
        <f>N28+N29+N33+N34+N35+N36</f>
        <v>180</v>
      </c>
      <c r="O37" s="40">
        <f>SUM(O28+O29+O30+O31+O32+O33+O34)</f>
        <v>74.13</v>
      </c>
      <c r="P37" s="27">
        <f>P28+P29+P33+P34+P35+P36</f>
        <v>7.08</v>
      </c>
      <c r="Q37" s="27">
        <f>Q28+Q29+Q33+Q34+Q35+Q36</f>
        <v>8.6199999999999992</v>
      </c>
      <c r="R37" s="27">
        <f>R28+R29+R33+R34+R35+R36</f>
        <v>41.42</v>
      </c>
      <c r="S37" s="27">
        <f>S28+S29+S33+S34+S35+S36</f>
        <v>299.7</v>
      </c>
    </row>
    <row r="38" spans="1:19" ht="18.75" customHeight="1" x14ac:dyDescent="0.3">
      <c r="A38" s="183" t="s">
        <v>18</v>
      </c>
      <c r="B38" s="184"/>
      <c r="C38" s="184"/>
      <c r="D38" s="184"/>
      <c r="E38" s="184"/>
      <c r="F38" s="184"/>
      <c r="G38" s="184"/>
      <c r="H38" s="184"/>
      <c r="I38" s="184"/>
      <c r="J38" s="185"/>
      <c r="K38" s="186" t="s">
        <v>18</v>
      </c>
      <c r="L38" s="187"/>
      <c r="M38" s="187"/>
      <c r="N38" s="187"/>
      <c r="O38" s="187"/>
      <c r="P38" s="187"/>
      <c r="Q38" s="187"/>
      <c r="R38" s="187"/>
      <c r="S38" s="187"/>
    </row>
    <row r="39" spans="1:19" ht="36.75" customHeight="1" x14ac:dyDescent="0.3">
      <c r="A39" s="10" t="s">
        <v>89</v>
      </c>
      <c r="B39" s="180" t="s">
        <v>90</v>
      </c>
      <c r="C39" s="181"/>
      <c r="D39" s="182"/>
      <c r="E39" s="11" t="s">
        <v>98</v>
      </c>
      <c r="F39" s="12" t="s">
        <v>52</v>
      </c>
      <c r="G39" s="31">
        <v>4.1900000000000004</v>
      </c>
      <c r="H39" s="31">
        <v>4.03</v>
      </c>
      <c r="I39" s="31">
        <v>14.05</v>
      </c>
      <c r="J39" s="31">
        <v>45.5</v>
      </c>
      <c r="K39" s="180" t="s">
        <v>90</v>
      </c>
      <c r="L39" s="181"/>
      <c r="M39" s="182"/>
      <c r="N39" s="11" t="s">
        <v>98</v>
      </c>
      <c r="O39" s="12" t="s">
        <v>52</v>
      </c>
      <c r="P39" s="31">
        <v>4.1900000000000004</v>
      </c>
      <c r="Q39" s="31">
        <v>4.03</v>
      </c>
      <c r="R39" s="31">
        <v>14.05</v>
      </c>
      <c r="S39" s="31">
        <v>45.5</v>
      </c>
    </row>
    <row r="40" spans="1:19" ht="30.75" customHeight="1" x14ac:dyDescent="0.3">
      <c r="A40" s="10">
        <v>517</v>
      </c>
      <c r="B40" s="194" t="s">
        <v>87</v>
      </c>
      <c r="C40" s="195"/>
      <c r="D40" s="196"/>
      <c r="E40" s="16" t="s">
        <v>23</v>
      </c>
      <c r="F40" s="17" t="s">
        <v>294</v>
      </c>
      <c r="G40" s="24">
        <v>10</v>
      </c>
      <c r="H40" s="24">
        <v>6.4</v>
      </c>
      <c r="I40" s="24">
        <v>17</v>
      </c>
      <c r="J40" s="24">
        <v>174</v>
      </c>
      <c r="K40" s="194" t="s">
        <v>87</v>
      </c>
      <c r="L40" s="195"/>
      <c r="M40" s="196"/>
      <c r="N40" s="16" t="s">
        <v>23</v>
      </c>
      <c r="O40" s="17" t="s">
        <v>295</v>
      </c>
      <c r="P40" s="24">
        <v>10</v>
      </c>
      <c r="Q40" s="24">
        <v>6.4</v>
      </c>
      <c r="R40" s="24">
        <v>17</v>
      </c>
      <c r="S40" s="24">
        <v>174</v>
      </c>
    </row>
    <row r="41" spans="1:19" ht="22.5" customHeight="1" x14ac:dyDescent="0.35">
      <c r="A41" s="188" t="s">
        <v>14</v>
      </c>
      <c r="B41" s="189"/>
      <c r="C41" s="189"/>
      <c r="D41" s="190"/>
      <c r="E41" s="133">
        <f t="shared" ref="E41:J41" si="6">E39+E40</f>
        <v>245</v>
      </c>
      <c r="F41" s="40">
        <f t="shared" si="6"/>
        <v>18.82</v>
      </c>
      <c r="G41" s="46">
        <f t="shared" si="6"/>
        <v>14.190000000000001</v>
      </c>
      <c r="H41" s="46">
        <f t="shared" si="6"/>
        <v>10.43</v>
      </c>
      <c r="I41" s="46">
        <f t="shared" si="6"/>
        <v>31.05</v>
      </c>
      <c r="J41" s="46">
        <f t="shared" si="6"/>
        <v>219.5</v>
      </c>
      <c r="K41" s="188" t="s">
        <v>14</v>
      </c>
      <c r="L41" s="189"/>
      <c r="M41" s="190"/>
      <c r="N41" s="133">
        <f t="shared" ref="N41:S41" si="7">N39+N40</f>
        <v>245</v>
      </c>
      <c r="O41" s="40">
        <f>O39+O40</f>
        <v>7.04</v>
      </c>
      <c r="P41" s="46">
        <f t="shared" si="7"/>
        <v>14.190000000000001</v>
      </c>
      <c r="Q41" s="46">
        <f t="shared" si="7"/>
        <v>10.43</v>
      </c>
      <c r="R41" s="46">
        <f t="shared" si="7"/>
        <v>31.05</v>
      </c>
      <c r="S41" s="46">
        <f t="shared" si="7"/>
        <v>219.5</v>
      </c>
    </row>
    <row r="42" spans="1:19" ht="23.25" x14ac:dyDescent="0.35">
      <c r="A42" s="197" t="s">
        <v>14</v>
      </c>
      <c r="B42" s="198"/>
      <c r="C42" s="198"/>
      <c r="D42" s="199"/>
      <c r="E42" s="146">
        <f>E11+E15+E26+E37+E41</f>
        <v>1355</v>
      </c>
      <c r="F42" s="35">
        <f>F11+F15+F26+F37+F41</f>
        <v>183.82999999999998</v>
      </c>
      <c r="G42" s="9"/>
      <c r="H42" s="9"/>
      <c r="I42" s="9"/>
      <c r="J42" s="9"/>
      <c r="K42" s="197" t="s">
        <v>14</v>
      </c>
      <c r="L42" s="198"/>
      <c r="M42" s="199"/>
      <c r="N42" s="9">
        <f>N11+N15+N26+N37+N41</f>
        <v>1505</v>
      </c>
      <c r="O42" s="35">
        <f>O11+O15+O26+O37+O41</f>
        <v>183.83999999999995</v>
      </c>
      <c r="P42" s="9"/>
      <c r="Q42" s="9"/>
      <c r="R42" s="9"/>
      <c r="S42" s="9"/>
    </row>
    <row r="43" spans="1:19" ht="26.25" customHeight="1" x14ac:dyDescent="0.35">
      <c r="A43" s="117"/>
      <c r="B43" s="117"/>
      <c r="C43" s="117"/>
      <c r="D43" s="117"/>
      <c r="E43" s="118"/>
      <c r="F43" s="119"/>
      <c r="G43" s="118"/>
      <c r="H43" s="118"/>
      <c r="I43" s="118"/>
      <c r="J43" s="118"/>
      <c r="K43" s="117"/>
      <c r="L43" s="117"/>
      <c r="M43" s="117"/>
      <c r="N43" s="118"/>
      <c r="O43" s="119"/>
      <c r="P43" s="118"/>
      <c r="Q43" s="118"/>
      <c r="R43" s="118"/>
      <c r="S43" s="118"/>
    </row>
    <row r="44" spans="1:19" ht="23.25" x14ac:dyDescent="0.35">
      <c r="E44" s="118"/>
      <c r="F44" s="41" t="s">
        <v>34</v>
      </c>
      <c r="G44" s="41"/>
      <c r="H44" s="41"/>
      <c r="I44" s="41"/>
      <c r="J44" s="42"/>
      <c r="K44" s="3"/>
    </row>
  </sheetData>
  <mergeCells count="83">
    <mergeCell ref="B39:D39"/>
    <mergeCell ref="K39:M39"/>
    <mergeCell ref="A41:D41"/>
    <mergeCell ref="A42:D42"/>
    <mergeCell ref="K42:M42"/>
    <mergeCell ref="B40:D40"/>
    <mergeCell ref="K40:M40"/>
    <mergeCell ref="K41:M41"/>
    <mergeCell ref="B36:D36"/>
    <mergeCell ref="K37:M37"/>
    <mergeCell ref="A37:D37"/>
    <mergeCell ref="A38:J38"/>
    <mergeCell ref="K38:S38"/>
    <mergeCell ref="K36:M36"/>
    <mergeCell ref="B33:D33"/>
    <mergeCell ref="K33:M33"/>
    <mergeCell ref="B34:D34"/>
    <mergeCell ref="K34:M34"/>
    <mergeCell ref="B35:D35"/>
    <mergeCell ref="K35:M35"/>
    <mergeCell ref="B29:D29"/>
    <mergeCell ref="K29:M29"/>
    <mergeCell ref="A27:J27"/>
    <mergeCell ref="K27:S27"/>
    <mergeCell ref="B28:D28"/>
    <mergeCell ref="K28:M28"/>
    <mergeCell ref="B24:D24"/>
    <mergeCell ref="K24:M24"/>
    <mergeCell ref="B25:D25"/>
    <mergeCell ref="K25:M25"/>
    <mergeCell ref="K26:M26"/>
    <mergeCell ref="A26:D26"/>
    <mergeCell ref="B21:D21"/>
    <mergeCell ref="K21:M21"/>
    <mergeCell ref="B22:D22"/>
    <mergeCell ref="K22:M22"/>
    <mergeCell ref="B23:D23"/>
    <mergeCell ref="K23:M23"/>
    <mergeCell ref="B17:D17"/>
    <mergeCell ref="K17:M17"/>
    <mergeCell ref="B19:D19"/>
    <mergeCell ref="K19:M19"/>
    <mergeCell ref="B20:D20"/>
    <mergeCell ref="K20:M20"/>
    <mergeCell ref="B18:D18"/>
    <mergeCell ref="K18:M18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  <mergeCell ref="B30:D30"/>
    <mergeCell ref="K30:M30"/>
    <mergeCell ref="B32:D32"/>
    <mergeCell ref="K32:M32"/>
    <mergeCell ref="B31:D31"/>
    <mergeCell ref="K31:M31"/>
  </mergeCells>
  <pageMargins left="0" right="0" top="0" bottom="0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16" workbookViewId="0">
      <selection activeCell="B21" sqref="B21:D21"/>
    </sheetView>
  </sheetViews>
  <sheetFormatPr defaultRowHeight="15" x14ac:dyDescent="0.25"/>
  <cols>
    <col min="1" max="1" width="11.42578125" bestFit="1" customWidth="1"/>
    <col min="4" max="4" width="27.28515625" customWidth="1"/>
    <col min="5" max="5" width="13.140625" customWidth="1"/>
    <col min="6" max="6" width="11.42578125" customWidth="1"/>
    <col min="9" max="9" width="10" bestFit="1" customWidth="1"/>
    <col min="10" max="10" width="10.140625" customWidth="1"/>
    <col min="13" max="13" width="14.140625" customWidth="1"/>
    <col min="15" max="15" width="11.85546875" customWidth="1"/>
    <col min="16" max="16" width="9.140625" customWidth="1"/>
    <col min="19" max="19" width="11.140625" customWidth="1"/>
  </cols>
  <sheetData>
    <row r="1" spans="1:19" ht="18.75" x14ac:dyDescent="0.3">
      <c r="A1" s="205" t="s">
        <v>0</v>
      </c>
      <c r="B1" s="205"/>
      <c r="C1" s="205"/>
      <c r="D1" s="206"/>
      <c r="E1" s="3"/>
      <c r="F1" s="3"/>
      <c r="G1" s="3"/>
      <c r="H1" s="3"/>
      <c r="I1" s="3"/>
      <c r="J1" s="3"/>
      <c r="K1" s="3"/>
      <c r="L1" s="205"/>
      <c r="M1" s="205"/>
      <c r="N1" s="205"/>
      <c r="O1" s="206"/>
      <c r="P1" s="205" t="s">
        <v>1</v>
      </c>
      <c r="Q1" s="205"/>
      <c r="R1" s="205"/>
      <c r="S1" s="206"/>
    </row>
    <row r="2" spans="1:19" ht="18.75" x14ac:dyDescent="0.3">
      <c r="A2" s="205" t="s">
        <v>2</v>
      </c>
      <c r="B2" s="205"/>
      <c r="C2" s="205"/>
      <c r="D2" s="206"/>
      <c r="E2" s="3"/>
      <c r="F2" s="3"/>
      <c r="G2" s="3"/>
      <c r="H2" s="3"/>
      <c r="I2" s="3"/>
      <c r="J2" s="3"/>
      <c r="K2" s="3"/>
      <c r="L2" s="55"/>
      <c r="M2" s="55"/>
      <c r="N2" s="55"/>
      <c r="O2" s="56"/>
      <c r="P2" s="55" t="s">
        <v>32</v>
      </c>
      <c r="Q2" s="55"/>
      <c r="R2" s="55"/>
      <c r="S2" s="56"/>
    </row>
    <row r="3" spans="1:19" ht="18.75" x14ac:dyDescent="0.3">
      <c r="A3" s="205" t="s">
        <v>3</v>
      </c>
      <c r="B3" s="205"/>
      <c r="C3" s="205"/>
      <c r="D3" s="206"/>
      <c r="E3" s="3"/>
      <c r="F3" s="3"/>
      <c r="G3" s="3"/>
      <c r="H3" s="3"/>
      <c r="I3" s="3"/>
      <c r="J3" s="3"/>
      <c r="K3" s="3"/>
      <c r="L3" s="205"/>
      <c r="M3" s="205"/>
      <c r="N3" s="205"/>
      <c r="O3" s="206"/>
      <c r="P3" s="205" t="s">
        <v>33</v>
      </c>
      <c r="Q3" s="205"/>
      <c r="R3" s="205"/>
      <c r="S3" s="206"/>
    </row>
    <row r="4" spans="1:19" ht="19.5" x14ac:dyDescent="0.35">
      <c r="F4" s="207" t="s">
        <v>12</v>
      </c>
      <c r="G4" s="208"/>
      <c r="H4" s="208"/>
      <c r="I4" s="208"/>
      <c r="J4" s="208"/>
      <c r="K4" s="208"/>
      <c r="L4" s="208"/>
    </row>
    <row r="5" spans="1:19" ht="20.25" thickBot="1" x14ac:dyDescent="0.4">
      <c r="B5" s="209" t="s">
        <v>184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1:19" ht="117" x14ac:dyDescent="0.25">
      <c r="A6" s="4" t="s">
        <v>4</v>
      </c>
      <c r="B6" s="213" t="s">
        <v>5</v>
      </c>
      <c r="C6" s="214"/>
      <c r="D6" s="215"/>
      <c r="E6" s="57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6" t="s">
        <v>11</v>
      </c>
      <c r="K6" s="213" t="s">
        <v>37</v>
      </c>
      <c r="L6" s="214"/>
      <c r="M6" s="215"/>
      <c r="N6" s="57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</row>
    <row r="7" spans="1:19" ht="19.5" x14ac:dyDescent="0.25">
      <c r="A7" s="201" t="s">
        <v>13</v>
      </c>
      <c r="B7" s="202"/>
      <c r="C7" s="202"/>
      <c r="D7" s="202"/>
      <c r="E7" s="202"/>
      <c r="F7" s="202"/>
      <c r="G7" s="202"/>
      <c r="H7" s="202"/>
      <c r="I7" s="202"/>
      <c r="J7" s="203"/>
      <c r="K7" s="210" t="s">
        <v>13</v>
      </c>
      <c r="L7" s="211"/>
      <c r="M7" s="211"/>
      <c r="N7" s="211"/>
      <c r="O7" s="211"/>
      <c r="P7" s="211"/>
      <c r="Q7" s="211"/>
      <c r="R7" s="211"/>
      <c r="S7" s="212"/>
    </row>
    <row r="8" spans="1:19" ht="24.75" customHeight="1" x14ac:dyDescent="0.3">
      <c r="A8" s="19">
        <v>253</v>
      </c>
      <c r="B8" s="200" t="s">
        <v>96</v>
      </c>
      <c r="C8" s="200"/>
      <c r="D8" s="200"/>
      <c r="E8" s="11" t="s">
        <v>42</v>
      </c>
      <c r="F8" s="12" t="s">
        <v>36</v>
      </c>
      <c r="G8" s="21">
        <v>4.96</v>
      </c>
      <c r="H8" s="21">
        <v>9.34</v>
      </c>
      <c r="I8" s="21">
        <v>29.23</v>
      </c>
      <c r="J8" s="21">
        <v>220.73</v>
      </c>
      <c r="K8" s="200" t="s">
        <v>96</v>
      </c>
      <c r="L8" s="200"/>
      <c r="M8" s="200"/>
      <c r="N8" s="11" t="s">
        <v>53</v>
      </c>
      <c r="O8" s="12" t="s">
        <v>57</v>
      </c>
      <c r="P8" s="21">
        <v>7</v>
      </c>
      <c r="Q8" s="21">
        <v>13.18</v>
      </c>
      <c r="R8" s="21">
        <v>29.23</v>
      </c>
      <c r="S8" s="21">
        <v>311.54000000000002</v>
      </c>
    </row>
    <row r="9" spans="1:19" ht="24" customHeight="1" x14ac:dyDescent="0.3">
      <c r="A9" s="13">
        <v>495</v>
      </c>
      <c r="B9" s="216" t="s">
        <v>20</v>
      </c>
      <c r="C9" s="217"/>
      <c r="D9" s="218"/>
      <c r="E9" s="14">
        <v>200</v>
      </c>
      <c r="F9" s="14">
        <v>6.08</v>
      </c>
      <c r="G9" s="45">
        <v>1.5</v>
      </c>
      <c r="H9" s="45">
        <v>1.3</v>
      </c>
      <c r="I9" s="45">
        <v>15.9</v>
      </c>
      <c r="J9" s="45">
        <v>81</v>
      </c>
      <c r="K9" s="216" t="s">
        <v>20</v>
      </c>
      <c r="L9" s="217"/>
      <c r="M9" s="218"/>
      <c r="N9" s="14">
        <v>200</v>
      </c>
      <c r="O9" s="54">
        <v>6.08</v>
      </c>
      <c r="P9" s="45">
        <v>1.5</v>
      </c>
      <c r="Q9" s="45">
        <v>1.3</v>
      </c>
      <c r="R9" s="45">
        <v>15.9</v>
      </c>
      <c r="S9" s="45">
        <v>81</v>
      </c>
    </row>
    <row r="10" spans="1:19" ht="24.75" customHeight="1" x14ac:dyDescent="0.3">
      <c r="A10" s="10">
        <v>108</v>
      </c>
      <c r="B10" s="180" t="s">
        <v>21</v>
      </c>
      <c r="C10" s="181"/>
      <c r="D10" s="182"/>
      <c r="E10" s="11" t="s">
        <v>22</v>
      </c>
      <c r="F10" s="12" t="s">
        <v>60</v>
      </c>
      <c r="G10" s="26">
        <v>1.9</v>
      </c>
      <c r="H10" s="26">
        <v>0.2</v>
      </c>
      <c r="I10" s="26">
        <v>12.3</v>
      </c>
      <c r="J10" s="26">
        <v>58.75</v>
      </c>
      <c r="K10" s="180" t="s">
        <v>21</v>
      </c>
      <c r="L10" s="181"/>
      <c r="M10" s="182"/>
      <c r="N10" s="11" t="s">
        <v>22</v>
      </c>
      <c r="O10" s="61">
        <v>2.29</v>
      </c>
      <c r="P10" s="26">
        <v>1.9</v>
      </c>
      <c r="Q10" s="26">
        <v>0.2</v>
      </c>
      <c r="R10" s="26">
        <v>12.3</v>
      </c>
      <c r="S10" s="26">
        <v>58.75</v>
      </c>
    </row>
    <row r="11" spans="1:19" ht="19.5" x14ac:dyDescent="0.35">
      <c r="A11" s="188" t="s">
        <v>14</v>
      </c>
      <c r="B11" s="189"/>
      <c r="C11" s="189"/>
      <c r="D11" s="190"/>
      <c r="E11" s="58">
        <f t="shared" ref="E11:J11" si="0">E8+E9+E10</f>
        <v>375</v>
      </c>
      <c r="F11" s="58">
        <f t="shared" si="0"/>
        <v>27.82</v>
      </c>
      <c r="G11" s="27">
        <f t="shared" si="0"/>
        <v>8.36</v>
      </c>
      <c r="H11" s="27">
        <f t="shared" si="0"/>
        <v>10.84</v>
      </c>
      <c r="I11" s="27">
        <f t="shared" si="0"/>
        <v>57.430000000000007</v>
      </c>
      <c r="J11" s="27">
        <f t="shared" si="0"/>
        <v>360.48</v>
      </c>
      <c r="K11" s="188" t="s">
        <v>14</v>
      </c>
      <c r="L11" s="189"/>
      <c r="M11" s="190"/>
      <c r="N11" s="58">
        <f t="shared" ref="N11:S11" si="1">N8+N9+N10</f>
        <v>405</v>
      </c>
      <c r="O11" s="58">
        <f t="shared" si="1"/>
        <v>31.71</v>
      </c>
      <c r="P11" s="18">
        <f t="shared" si="1"/>
        <v>10.4</v>
      </c>
      <c r="Q11" s="18">
        <f t="shared" si="1"/>
        <v>14.68</v>
      </c>
      <c r="R11" s="18">
        <f t="shared" si="1"/>
        <v>57.430000000000007</v>
      </c>
      <c r="S11" s="18">
        <f t="shared" si="1"/>
        <v>451.29</v>
      </c>
    </row>
    <row r="12" spans="1:19" ht="18.75" x14ac:dyDescent="0.3">
      <c r="A12" s="201" t="s">
        <v>15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04" t="s">
        <v>15</v>
      </c>
      <c r="L12" s="204"/>
      <c r="M12" s="204"/>
      <c r="N12" s="204"/>
      <c r="O12" s="204"/>
      <c r="P12" s="204"/>
      <c r="Q12" s="204"/>
      <c r="R12" s="204"/>
      <c r="S12" s="204"/>
    </row>
    <row r="13" spans="1:19" ht="28.5" customHeight="1" x14ac:dyDescent="0.3">
      <c r="A13" s="13">
        <v>93</v>
      </c>
      <c r="B13" s="180" t="s">
        <v>72</v>
      </c>
      <c r="C13" s="181"/>
      <c r="D13" s="182"/>
      <c r="E13" s="11" t="s">
        <v>39</v>
      </c>
      <c r="F13" s="12" t="s">
        <v>52</v>
      </c>
      <c r="G13" s="25">
        <v>1.6</v>
      </c>
      <c r="H13" s="25">
        <v>16.7</v>
      </c>
      <c r="I13" s="25">
        <v>10</v>
      </c>
      <c r="J13" s="25">
        <v>197</v>
      </c>
      <c r="K13" s="180" t="s">
        <v>72</v>
      </c>
      <c r="L13" s="181"/>
      <c r="M13" s="182"/>
      <c r="N13" s="11" t="s">
        <v>39</v>
      </c>
      <c r="O13" s="12" t="s">
        <v>52</v>
      </c>
      <c r="P13" s="25">
        <v>1.6</v>
      </c>
      <c r="Q13" s="25">
        <v>16.7</v>
      </c>
      <c r="R13" s="25">
        <v>10</v>
      </c>
      <c r="S13" s="25">
        <v>197</v>
      </c>
    </row>
    <row r="14" spans="1:19" ht="30.75" customHeight="1" x14ac:dyDescent="0.3">
      <c r="A14" s="15">
        <v>493</v>
      </c>
      <c r="B14" s="194" t="s">
        <v>31</v>
      </c>
      <c r="C14" s="195"/>
      <c r="D14" s="196"/>
      <c r="E14" s="16" t="s">
        <v>23</v>
      </c>
      <c r="F14" s="17" t="s">
        <v>52</v>
      </c>
      <c r="G14" s="24">
        <v>0.1</v>
      </c>
      <c r="H14" s="24">
        <v>0</v>
      </c>
      <c r="I14" s="24">
        <v>15</v>
      </c>
      <c r="J14" s="24">
        <v>60</v>
      </c>
      <c r="K14" s="194" t="s">
        <v>31</v>
      </c>
      <c r="L14" s="195"/>
      <c r="M14" s="196"/>
      <c r="N14" s="16" t="s">
        <v>23</v>
      </c>
      <c r="O14" s="17" t="s">
        <v>52</v>
      </c>
      <c r="P14" s="24">
        <v>0.1</v>
      </c>
      <c r="Q14" s="24">
        <v>0</v>
      </c>
      <c r="R14" s="24">
        <v>15</v>
      </c>
      <c r="S14" s="24">
        <v>60</v>
      </c>
    </row>
    <row r="15" spans="1:19" ht="24.75" customHeight="1" x14ac:dyDescent="0.35">
      <c r="A15" s="188" t="s">
        <v>14</v>
      </c>
      <c r="B15" s="189"/>
      <c r="C15" s="189"/>
      <c r="D15" s="190"/>
      <c r="E15" s="58">
        <f t="shared" ref="E15:J15" si="2">E13+E14</f>
        <v>240</v>
      </c>
      <c r="F15" s="36">
        <f t="shared" si="2"/>
        <v>0</v>
      </c>
      <c r="G15" s="46">
        <f t="shared" si="2"/>
        <v>1.7000000000000002</v>
      </c>
      <c r="H15" s="46">
        <f t="shared" si="2"/>
        <v>16.7</v>
      </c>
      <c r="I15" s="46">
        <f t="shared" si="2"/>
        <v>25</v>
      </c>
      <c r="J15" s="46">
        <f t="shared" si="2"/>
        <v>257</v>
      </c>
      <c r="K15" s="188" t="s">
        <v>14</v>
      </c>
      <c r="L15" s="189"/>
      <c r="M15" s="190"/>
      <c r="N15" s="58">
        <f t="shared" ref="N15:S15" si="3">N13+N14</f>
        <v>240</v>
      </c>
      <c r="O15" s="36">
        <f t="shared" si="3"/>
        <v>0</v>
      </c>
      <c r="P15" s="46">
        <f t="shared" si="3"/>
        <v>1.7000000000000002</v>
      </c>
      <c r="Q15" s="46">
        <f t="shared" si="3"/>
        <v>16.7</v>
      </c>
      <c r="R15" s="46">
        <f t="shared" si="3"/>
        <v>25</v>
      </c>
      <c r="S15" s="46">
        <f t="shared" si="3"/>
        <v>257</v>
      </c>
    </row>
    <row r="16" spans="1:19" ht="22.5" customHeight="1" x14ac:dyDescent="0.3">
      <c r="A16" s="201" t="s">
        <v>16</v>
      </c>
      <c r="B16" s="202"/>
      <c r="C16" s="202"/>
      <c r="D16" s="202"/>
      <c r="E16" s="202"/>
      <c r="F16" s="202"/>
      <c r="G16" s="202"/>
      <c r="H16" s="202"/>
      <c r="I16" s="202"/>
      <c r="J16" s="203"/>
      <c r="K16" s="204" t="s">
        <v>16</v>
      </c>
      <c r="L16" s="204"/>
      <c r="M16" s="204"/>
      <c r="N16" s="204"/>
      <c r="O16" s="204"/>
      <c r="P16" s="204"/>
      <c r="Q16" s="204"/>
      <c r="R16" s="204"/>
      <c r="S16" s="204"/>
    </row>
    <row r="17" spans="1:19" ht="47.25" customHeight="1" x14ac:dyDescent="0.3">
      <c r="A17" s="15">
        <v>76</v>
      </c>
      <c r="B17" s="222" t="s">
        <v>110</v>
      </c>
      <c r="C17" s="222"/>
      <c r="D17" s="222"/>
      <c r="E17" s="16" t="s">
        <v>62</v>
      </c>
      <c r="F17" s="17" t="s">
        <v>111</v>
      </c>
      <c r="G17" s="24">
        <v>0.78</v>
      </c>
      <c r="H17" s="24">
        <v>6.48</v>
      </c>
      <c r="I17" s="24">
        <v>4.08</v>
      </c>
      <c r="J17" s="24">
        <v>78</v>
      </c>
      <c r="K17" s="222" t="s">
        <v>110</v>
      </c>
      <c r="L17" s="222"/>
      <c r="M17" s="222"/>
      <c r="N17" s="16" t="s">
        <v>26</v>
      </c>
      <c r="O17" s="17" t="s">
        <v>112</v>
      </c>
      <c r="P17" s="24">
        <v>1.3</v>
      </c>
      <c r="Q17" s="24">
        <v>7.86</v>
      </c>
      <c r="R17" s="24">
        <v>6.8</v>
      </c>
      <c r="S17" s="24">
        <v>130</v>
      </c>
    </row>
    <row r="18" spans="1:19" ht="42" customHeight="1" x14ac:dyDescent="0.3">
      <c r="A18" s="15">
        <v>144</v>
      </c>
      <c r="B18" s="194" t="s">
        <v>74</v>
      </c>
      <c r="C18" s="195"/>
      <c r="D18" s="196"/>
      <c r="E18" s="16" t="s">
        <v>23</v>
      </c>
      <c r="F18" s="17" t="s">
        <v>170</v>
      </c>
      <c r="G18" s="70">
        <v>6.21</v>
      </c>
      <c r="H18" s="70">
        <v>3.4</v>
      </c>
      <c r="I18" s="70">
        <v>30.35</v>
      </c>
      <c r="J18" s="70">
        <v>130.49</v>
      </c>
      <c r="K18" s="194" t="s">
        <v>74</v>
      </c>
      <c r="L18" s="195"/>
      <c r="M18" s="196"/>
      <c r="N18" s="16" t="s">
        <v>43</v>
      </c>
      <c r="O18" s="17" t="s">
        <v>171</v>
      </c>
      <c r="P18" s="70">
        <v>7.76</v>
      </c>
      <c r="Q18" s="70">
        <v>4.25</v>
      </c>
      <c r="R18" s="70">
        <v>37.94</v>
      </c>
      <c r="S18" s="70">
        <v>163.11000000000001</v>
      </c>
    </row>
    <row r="19" spans="1:19" ht="41.25" customHeight="1" x14ac:dyDescent="0.3">
      <c r="A19" s="19">
        <v>429</v>
      </c>
      <c r="B19" s="200" t="s">
        <v>29</v>
      </c>
      <c r="C19" s="200"/>
      <c r="D19" s="200"/>
      <c r="E19" s="11" t="s">
        <v>42</v>
      </c>
      <c r="F19" s="12" t="s">
        <v>65</v>
      </c>
      <c r="G19" s="21">
        <v>2.63</v>
      </c>
      <c r="H19" s="21">
        <v>6.6</v>
      </c>
      <c r="I19" s="21">
        <v>16.350000000000001</v>
      </c>
      <c r="J19" s="21">
        <v>138</v>
      </c>
      <c r="K19" s="200" t="s">
        <v>29</v>
      </c>
      <c r="L19" s="200"/>
      <c r="M19" s="200"/>
      <c r="N19" s="11" t="s">
        <v>53</v>
      </c>
      <c r="O19" s="12" t="s">
        <v>68</v>
      </c>
      <c r="P19" s="21">
        <v>3.15</v>
      </c>
      <c r="Q19" s="21">
        <v>7.92</v>
      </c>
      <c r="R19" s="21">
        <v>19.62</v>
      </c>
      <c r="S19" s="21">
        <v>165.6</v>
      </c>
    </row>
    <row r="20" spans="1:19" ht="39" customHeight="1" x14ac:dyDescent="0.3">
      <c r="A20" s="20">
        <v>412</v>
      </c>
      <c r="B20" s="179" t="s">
        <v>30</v>
      </c>
      <c r="C20" s="179"/>
      <c r="D20" s="179"/>
      <c r="E20" s="22" t="s">
        <v>24</v>
      </c>
      <c r="F20" s="23" t="s">
        <v>172</v>
      </c>
      <c r="G20" s="53">
        <v>9.02</v>
      </c>
      <c r="H20" s="53">
        <v>9.64</v>
      </c>
      <c r="I20" s="53">
        <v>8.36</v>
      </c>
      <c r="J20" s="53">
        <v>169.71</v>
      </c>
      <c r="K20" s="179" t="s">
        <v>30</v>
      </c>
      <c r="L20" s="179"/>
      <c r="M20" s="179"/>
      <c r="N20" s="22" t="s">
        <v>26</v>
      </c>
      <c r="O20" s="23" t="s">
        <v>173</v>
      </c>
      <c r="P20" s="53">
        <v>10.02</v>
      </c>
      <c r="Q20" s="53">
        <v>10.71</v>
      </c>
      <c r="R20" s="53">
        <v>9.2899999999999991</v>
      </c>
      <c r="S20" s="53">
        <v>188.57</v>
      </c>
    </row>
    <row r="21" spans="1:19" ht="37.5" customHeight="1" x14ac:dyDescent="0.3">
      <c r="A21" s="15">
        <v>493</v>
      </c>
      <c r="B21" s="194" t="s">
        <v>31</v>
      </c>
      <c r="C21" s="195"/>
      <c r="D21" s="196"/>
      <c r="E21" s="16" t="s">
        <v>23</v>
      </c>
      <c r="F21" s="17" t="s">
        <v>56</v>
      </c>
      <c r="G21" s="24">
        <v>0.1</v>
      </c>
      <c r="H21" s="24">
        <v>0</v>
      </c>
      <c r="I21" s="24">
        <v>15</v>
      </c>
      <c r="J21" s="24">
        <v>60</v>
      </c>
      <c r="K21" s="194" t="s">
        <v>31</v>
      </c>
      <c r="L21" s="195"/>
      <c r="M21" s="196"/>
      <c r="N21" s="16" t="s">
        <v>23</v>
      </c>
      <c r="O21" s="17" t="s">
        <v>56</v>
      </c>
      <c r="P21" s="24">
        <v>0.1</v>
      </c>
      <c r="Q21" s="24">
        <v>0</v>
      </c>
      <c r="R21" s="24">
        <v>15</v>
      </c>
      <c r="S21" s="24">
        <v>60</v>
      </c>
    </row>
    <row r="22" spans="1:19" ht="41.25" customHeight="1" x14ac:dyDescent="0.3">
      <c r="A22" s="10">
        <v>108</v>
      </c>
      <c r="B22" s="180" t="s">
        <v>21</v>
      </c>
      <c r="C22" s="181"/>
      <c r="D22" s="182"/>
      <c r="E22" s="11" t="s">
        <v>39</v>
      </c>
      <c r="F22" s="12" t="s">
        <v>85</v>
      </c>
      <c r="G22" s="31">
        <v>3.04</v>
      </c>
      <c r="H22" s="31">
        <v>0.32</v>
      </c>
      <c r="I22" s="31">
        <v>19.68</v>
      </c>
      <c r="J22" s="31">
        <v>94</v>
      </c>
      <c r="K22" s="180" t="s">
        <v>21</v>
      </c>
      <c r="L22" s="181"/>
      <c r="M22" s="182"/>
      <c r="N22" s="11" t="s">
        <v>64</v>
      </c>
      <c r="O22" s="12" t="s">
        <v>86</v>
      </c>
      <c r="P22" s="31">
        <v>3.8</v>
      </c>
      <c r="Q22" s="31">
        <v>0.4</v>
      </c>
      <c r="R22" s="31">
        <v>24.6</v>
      </c>
      <c r="S22" s="31">
        <v>117.5</v>
      </c>
    </row>
    <row r="23" spans="1:19" ht="36" customHeight="1" x14ac:dyDescent="0.3">
      <c r="A23" s="10">
        <v>110</v>
      </c>
      <c r="B23" s="180" t="s">
        <v>25</v>
      </c>
      <c r="C23" s="181"/>
      <c r="D23" s="182"/>
      <c r="E23" s="11" t="s">
        <v>66</v>
      </c>
      <c r="F23" s="12" t="s">
        <v>113</v>
      </c>
      <c r="G23" s="26">
        <v>1.32</v>
      </c>
      <c r="H23" s="31">
        <v>0.24</v>
      </c>
      <c r="I23" s="31">
        <v>6.68</v>
      </c>
      <c r="J23" s="31">
        <v>34.799999999999997</v>
      </c>
      <c r="K23" s="180" t="s">
        <v>25</v>
      </c>
      <c r="L23" s="181"/>
      <c r="M23" s="182"/>
      <c r="N23" s="11" t="s">
        <v>51</v>
      </c>
      <c r="O23" s="12" t="s">
        <v>114</v>
      </c>
      <c r="P23" s="26">
        <v>1.98</v>
      </c>
      <c r="Q23" s="31">
        <v>0.36</v>
      </c>
      <c r="R23" s="31">
        <v>10.02</v>
      </c>
      <c r="S23" s="31">
        <v>52.2</v>
      </c>
    </row>
    <row r="24" spans="1:19" ht="9.75" customHeight="1" x14ac:dyDescent="0.3">
      <c r="A24" s="15"/>
      <c r="B24" s="194"/>
      <c r="C24" s="195"/>
      <c r="D24" s="196"/>
      <c r="E24" s="16"/>
      <c r="F24" s="17"/>
      <c r="G24" s="70"/>
      <c r="H24" s="167"/>
      <c r="I24" s="167"/>
      <c r="J24" s="167"/>
      <c r="K24" s="194"/>
      <c r="L24" s="195"/>
      <c r="M24" s="196"/>
      <c r="N24" s="16"/>
      <c r="O24" s="17"/>
      <c r="P24" s="167"/>
      <c r="Q24" s="167"/>
      <c r="R24" s="167"/>
      <c r="S24" s="167"/>
    </row>
    <row r="25" spans="1:19" ht="9.75" customHeight="1" x14ac:dyDescent="0.25">
      <c r="A25" s="7"/>
      <c r="B25" s="191"/>
      <c r="C25" s="192"/>
      <c r="D25" s="193"/>
      <c r="E25" s="7"/>
      <c r="F25" s="37"/>
      <c r="G25" s="28"/>
      <c r="H25" s="28"/>
      <c r="I25" s="28"/>
      <c r="J25" s="28"/>
      <c r="K25" s="191"/>
      <c r="L25" s="192"/>
      <c r="M25" s="193"/>
      <c r="N25" s="7"/>
      <c r="O25" s="7"/>
      <c r="P25" s="32"/>
      <c r="Q25" s="32"/>
      <c r="R25" s="32"/>
      <c r="S25" s="32"/>
    </row>
    <row r="26" spans="1:19" ht="19.5" x14ac:dyDescent="0.35">
      <c r="A26" s="188" t="s">
        <v>14</v>
      </c>
      <c r="B26" s="189"/>
      <c r="C26" s="189"/>
      <c r="D26" s="190"/>
      <c r="E26" s="58">
        <f t="shared" ref="E26:J26" si="4">E17+E18+E19+E20+E21+E22+E23+E24+E25</f>
        <v>760</v>
      </c>
      <c r="F26" s="40">
        <f t="shared" si="4"/>
        <v>91.76</v>
      </c>
      <c r="G26" s="27">
        <f t="shared" si="4"/>
        <v>23.1</v>
      </c>
      <c r="H26" s="27">
        <f t="shared" si="4"/>
        <v>26.68</v>
      </c>
      <c r="I26" s="27">
        <f t="shared" si="4"/>
        <v>100.5</v>
      </c>
      <c r="J26" s="27">
        <f t="shared" si="4"/>
        <v>705</v>
      </c>
      <c r="K26" s="188" t="s">
        <v>14</v>
      </c>
      <c r="L26" s="189"/>
      <c r="M26" s="190"/>
      <c r="N26" s="58">
        <f t="shared" ref="N26:S26" si="5">N17+N18+N19+N20+N21+N22+N23+N24+N25</f>
        <v>910</v>
      </c>
      <c r="O26" s="39">
        <f t="shared" si="5"/>
        <v>102.89</v>
      </c>
      <c r="P26" s="33">
        <f t="shared" si="5"/>
        <v>28.110000000000003</v>
      </c>
      <c r="Q26" s="33">
        <f t="shared" si="5"/>
        <v>31.5</v>
      </c>
      <c r="R26" s="33">
        <f t="shared" si="5"/>
        <v>123.27</v>
      </c>
      <c r="S26" s="33">
        <f t="shared" si="5"/>
        <v>876.98</v>
      </c>
    </row>
    <row r="27" spans="1:19" ht="18.75" customHeight="1" x14ac:dyDescent="0.3">
      <c r="A27" s="201" t="s">
        <v>17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4" t="s">
        <v>17</v>
      </c>
      <c r="L27" s="204"/>
      <c r="M27" s="204"/>
      <c r="N27" s="204"/>
      <c r="O27" s="204"/>
      <c r="P27" s="204"/>
      <c r="Q27" s="204"/>
      <c r="R27" s="204"/>
      <c r="S27" s="204"/>
    </row>
    <row r="28" spans="1:19" ht="31.5" customHeight="1" x14ac:dyDescent="0.3">
      <c r="A28" s="19">
        <v>2</v>
      </c>
      <c r="B28" s="180" t="s">
        <v>123</v>
      </c>
      <c r="C28" s="181"/>
      <c r="D28" s="182"/>
      <c r="E28" s="11" t="s">
        <v>62</v>
      </c>
      <c r="F28" s="12" t="s">
        <v>155</v>
      </c>
      <c r="G28" s="21">
        <v>0.66</v>
      </c>
      <c r="H28" s="21">
        <v>6.06</v>
      </c>
      <c r="I28" s="21">
        <v>6.36</v>
      </c>
      <c r="J28" s="21">
        <v>82.8</v>
      </c>
      <c r="K28" s="180" t="s">
        <v>123</v>
      </c>
      <c r="L28" s="181"/>
      <c r="M28" s="182"/>
      <c r="N28" s="11" t="s">
        <v>26</v>
      </c>
      <c r="O28" s="12" t="s">
        <v>155</v>
      </c>
      <c r="P28" s="21">
        <v>1.1000000000000001</v>
      </c>
      <c r="Q28" s="21">
        <v>10.1</v>
      </c>
      <c r="R28" s="21">
        <v>10.6</v>
      </c>
      <c r="S28" s="21">
        <v>138</v>
      </c>
    </row>
    <row r="29" spans="1:19" ht="42.75" customHeight="1" x14ac:dyDescent="0.3">
      <c r="A29" s="19">
        <v>147</v>
      </c>
      <c r="B29" s="200" t="s">
        <v>45</v>
      </c>
      <c r="C29" s="200"/>
      <c r="D29" s="200"/>
      <c r="E29" s="11" t="s">
        <v>43</v>
      </c>
      <c r="F29" s="12" t="s">
        <v>174</v>
      </c>
      <c r="G29" s="21">
        <v>5.24</v>
      </c>
      <c r="H29" s="21">
        <v>2.76</v>
      </c>
      <c r="I29" s="21">
        <v>47.82</v>
      </c>
      <c r="J29" s="21">
        <v>200.9</v>
      </c>
      <c r="K29" s="200" t="s">
        <v>45</v>
      </c>
      <c r="L29" s="200"/>
      <c r="M29" s="200"/>
      <c r="N29" s="11" t="s">
        <v>43</v>
      </c>
      <c r="O29" s="12" t="s">
        <v>175</v>
      </c>
      <c r="P29" s="21">
        <v>7.32</v>
      </c>
      <c r="Q29" s="21">
        <v>2.76</v>
      </c>
      <c r="R29" s="21">
        <v>47.82</v>
      </c>
      <c r="S29" s="21">
        <v>200.9</v>
      </c>
    </row>
    <row r="30" spans="1:19" ht="34.5" customHeight="1" x14ac:dyDescent="0.3">
      <c r="A30" s="19">
        <v>301</v>
      </c>
      <c r="B30" s="200" t="s">
        <v>78</v>
      </c>
      <c r="C30" s="200"/>
      <c r="D30" s="200"/>
      <c r="E30" s="11" t="s">
        <v>42</v>
      </c>
      <c r="F30" s="12" t="s">
        <v>140</v>
      </c>
      <c r="G30" s="21">
        <v>11.34</v>
      </c>
      <c r="H30" s="21">
        <v>16.14</v>
      </c>
      <c r="I30" s="21">
        <v>17.239999999999998</v>
      </c>
      <c r="J30" s="21">
        <v>244.62</v>
      </c>
      <c r="K30" s="200" t="s">
        <v>134</v>
      </c>
      <c r="L30" s="200"/>
      <c r="M30" s="200"/>
      <c r="N30" s="11" t="s">
        <v>53</v>
      </c>
      <c r="O30" s="12" t="s">
        <v>141</v>
      </c>
      <c r="P30" s="21">
        <v>16.899999999999999</v>
      </c>
      <c r="Q30" s="21">
        <v>14.55</v>
      </c>
      <c r="R30" s="21">
        <v>42.2</v>
      </c>
      <c r="S30" s="21">
        <v>320</v>
      </c>
    </row>
    <row r="31" spans="1:19" ht="34.5" customHeight="1" x14ac:dyDescent="0.3">
      <c r="A31" s="10">
        <v>495</v>
      </c>
      <c r="B31" s="194" t="s">
        <v>20</v>
      </c>
      <c r="C31" s="195"/>
      <c r="D31" s="196"/>
      <c r="E31" s="16" t="s">
        <v>23</v>
      </c>
      <c r="F31" s="17" t="s">
        <v>135</v>
      </c>
      <c r="G31" s="24">
        <v>1.5</v>
      </c>
      <c r="H31" s="24">
        <v>1.3</v>
      </c>
      <c r="I31" s="24">
        <v>15.9</v>
      </c>
      <c r="J31" s="24">
        <v>81</v>
      </c>
      <c r="K31" s="194" t="s">
        <v>20</v>
      </c>
      <c r="L31" s="195"/>
      <c r="M31" s="196"/>
      <c r="N31" s="16" t="s">
        <v>23</v>
      </c>
      <c r="O31" s="17" t="s">
        <v>135</v>
      </c>
      <c r="P31" s="24">
        <v>1.5</v>
      </c>
      <c r="Q31" s="24">
        <v>1.3</v>
      </c>
      <c r="R31" s="24">
        <v>15.9</v>
      </c>
      <c r="S31" s="24">
        <v>81</v>
      </c>
    </row>
    <row r="32" spans="1:19" ht="33.75" customHeight="1" x14ac:dyDescent="0.3">
      <c r="A32" s="10">
        <v>108</v>
      </c>
      <c r="B32" s="180" t="s">
        <v>21</v>
      </c>
      <c r="C32" s="181"/>
      <c r="D32" s="182"/>
      <c r="E32" s="11" t="s">
        <v>39</v>
      </c>
      <c r="F32" s="12" t="s">
        <v>125</v>
      </c>
      <c r="G32" s="31">
        <v>3.04</v>
      </c>
      <c r="H32" s="31">
        <v>0.32</v>
      </c>
      <c r="I32" s="31">
        <v>19.68</v>
      </c>
      <c r="J32" s="31">
        <v>94</v>
      </c>
      <c r="K32" s="180" t="s">
        <v>21</v>
      </c>
      <c r="L32" s="181"/>
      <c r="M32" s="182"/>
      <c r="N32" s="11" t="s">
        <v>64</v>
      </c>
      <c r="O32" s="12" t="s">
        <v>126</v>
      </c>
      <c r="P32" s="31">
        <v>3.8</v>
      </c>
      <c r="Q32" s="31">
        <v>0.4</v>
      </c>
      <c r="R32" s="31">
        <v>24.6</v>
      </c>
      <c r="S32" s="31">
        <v>117.5</v>
      </c>
    </row>
    <row r="33" spans="1:19" ht="31.5" customHeight="1" x14ac:dyDescent="0.3">
      <c r="A33" s="10">
        <v>109</v>
      </c>
      <c r="B33" s="180" t="s">
        <v>71</v>
      </c>
      <c r="C33" s="181"/>
      <c r="D33" s="182"/>
      <c r="E33" s="11" t="s">
        <v>66</v>
      </c>
      <c r="F33" s="12" t="s">
        <v>127</v>
      </c>
      <c r="G33" s="26">
        <v>1.32</v>
      </c>
      <c r="H33" s="31">
        <v>0.24</v>
      </c>
      <c r="I33" s="31">
        <v>6.68</v>
      </c>
      <c r="J33" s="31">
        <v>34.799999999999997</v>
      </c>
      <c r="K33" s="180" t="s">
        <v>71</v>
      </c>
      <c r="L33" s="181"/>
      <c r="M33" s="182"/>
      <c r="N33" s="11" t="s">
        <v>51</v>
      </c>
      <c r="O33" s="12" t="s">
        <v>128</v>
      </c>
      <c r="P33" s="26">
        <v>1.98</v>
      </c>
      <c r="Q33" s="31">
        <v>0.36</v>
      </c>
      <c r="R33" s="31">
        <v>10.02</v>
      </c>
      <c r="S33" s="31">
        <v>52.2</v>
      </c>
    </row>
    <row r="34" spans="1:19" ht="18" customHeight="1" x14ac:dyDescent="0.3">
      <c r="A34" s="10"/>
      <c r="B34" s="180"/>
      <c r="C34" s="181"/>
      <c r="D34" s="182"/>
      <c r="E34" s="11"/>
      <c r="F34" s="12"/>
      <c r="G34" s="26"/>
      <c r="H34" s="31"/>
      <c r="I34" s="31"/>
      <c r="J34" s="31"/>
      <c r="K34" s="180"/>
      <c r="L34" s="181"/>
      <c r="M34" s="182"/>
      <c r="N34" s="11"/>
      <c r="O34" s="12"/>
      <c r="P34" s="26"/>
      <c r="Q34" s="31"/>
      <c r="R34" s="31"/>
      <c r="S34" s="31"/>
    </row>
    <row r="35" spans="1:19" ht="17.25" customHeight="1" x14ac:dyDescent="0.3">
      <c r="A35" s="13"/>
      <c r="B35" s="179"/>
      <c r="C35" s="179"/>
      <c r="D35" s="179"/>
      <c r="E35" s="22"/>
      <c r="F35" s="23"/>
      <c r="G35" s="34"/>
      <c r="H35" s="34"/>
      <c r="I35" s="34"/>
      <c r="J35" s="34"/>
      <c r="K35" s="179"/>
      <c r="L35" s="179"/>
      <c r="M35" s="179"/>
      <c r="N35" s="22"/>
      <c r="O35" s="23"/>
      <c r="P35" s="34"/>
      <c r="Q35" s="34"/>
      <c r="R35" s="34"/>
      <c r="S35" s="34"/>
    </row>
    <row r="36" spans="1:19" ht="19.5" x14ac:dyDescent="0.35">
      <c r="A36" s="188" t="s">
        <v>14</v>
      </c>
      <c r="B36" s="189"/>
      <c r="C36" s="189"/>
      <c r="D36" s="190"/>
      <c r="E36" s="84">
        <f t="shared" ref="E36:J36" si="6">E28+E29+E32+E33+E34+E35</f>
        <v>370</v>
      </c>
      <c r="F36" s="134">
        <f>F28+F29+F30+F31+F32+F33+F34+F35</f>
        <v>64.25</v>
      </c>
      <c r="G36" s="33">
        <f t="shared" si="6"/>
        <v>10.260000000000002</v>
      </c>
      <c r="H36" s="33">
        <f t="shared" si="6"/>
        <v>9.3800000000000008</v>
      </c>
      <c r="I36" s="33">
        <f t="shared" si="6"/>
        <v>80.539999999999992</v>
      </c>
      <c r="J36" s="33">
        <f t="shared" si="6"/>
        <v>412.5</v>
      </c>
      <c r="K36" s="188" t="s">
        <v>14</v>
      </c>
      <c r="L36" s="189"/>
      <c r="M36" s="190"/>
      <c r="N36" s="84">
        <f t="shared" ref="N36:S36" si="7">N28+N29+N32+N33+N34+N35</f>
        <v>430</v>
      </c>
      <c r="O36" s="134">
        <f>O28+O29+O30+O31+O32+O33+O34+O35</f>
        <v>49.23</v>
      </c>
      <c r="P36" s="27">
        <f t="shared" si="7"/>
        <v>14.2</v>
      </c>
      <c r="Q36" s="27">
        <f t="shared" si="7"/>
        <v>13.62</v>
      </c>
      <c r="R36" s="27">
        <f t="shared" si="7"/>
        <v>93.04</v>
      </c>
      <c r="S36" s="27">
        <f t="shared" si="7"/>
        <v>508.59999999999997</v>
      </c>
    </row>
    <row r="37" spans="1:19" ht="18.75" customHeight="1" x14ac:dyDescent="0.3">
      <c r="A37" s="183" t="s">
        <v>18</v>
      </c>
      <c r="B37" s="184"/>
      <c r="C37" s="184"/>
      <c r="D37" s="184"/>
      <c r="E37" s="184"/>
      <c r="F37" s="184"/>
      <c r="G37" s="184"/>
      <c r="H37" s="184"/>
      <c r="I37" s="184"/>
      <c r="J37" s="185"/>
      <c r="K37" s="186" t="s">
        <v>18</v>
      </c>
      <c r="L37" s="187"/>
      <c r="M37" s="187"/>
      <c r="N37" s="187"/>
      <c r="O37" s="187"/>
      <c r="P37" s="187"/>
      <c r="Q37" s="187"/>
      <c r="R37" s="187"/>
      <c r="S37" s="187"/>
    </row>
    <row r="38" spans="1:19" ht="42" customHeight="1" x14ac:dyDescent="0.3">
      <c r="A38" s="10" t="s">
        <v>89</v>
      </c>
      <c r="B38" s="180" t="s">
        <v>90</v>
      </c>
      <c r="C38" s="181"/>
      <c r="D38" s="182"/>
      <c r="E38" s="11" t="s">
        <v>98</v>
      </c>
      <c r="F38" s="12" t="s">
        <v>52</v>
      </c>
      <c r="G38" s="31">
        <v>4.1900000000000004</v>
      </c>
      <c r="H38" s="31">
        <v>4.03</v>
      </c>
      <c r="I38" s="31">
        <v>14.05</v>
      </c>
      <c r="J38" s="31">
        <v>45.5</v>
      </c>
      <c r="K38" s="180" t="s">
        <v>90</v>
      </c>
      <c r="L38" s="181"/>
      <c r="M38" s="182"/>
      <c r="N38" s="11" t="s">
        <v>98</v>
      </c>
      <c r="O38" s="12" t="s">
        <v>52</v>
      </c>
      <c r="P38" s="31">
        <v>4.1900000000000004</v>
      </c>
      <c r="Q38" s="31">
        <v>4.03</v>
      </c>
      <c r="R38" s="31">
        <v>14.05</v>
      </c>
      <c r="S38" s="31">
        <v>45.5</v>
      </c>
    </row>
    <row r="39" spans="1:19" ht="33.75" customHeight="1" x14ac:dyDescent="0.3">
      <c r="A39" s="10">
        <v>515</v>
      </c>
      <c r="B39" s="194" t="s">
        <v>139</v>
      </c>
      <c r="C39" s="195"/>
      <c r="D39" s="196"/>
      <c r="E39" s="16" t="s">
        <v>23</v>
      </c>
      <c r="F39" s="17" t="s">
        <v>52</v>
      </c>
      <c r="G39" s="24">
        <v>5.8</v>
      </c>
      <c r="H39" s="24">
        <v>5</v>
      </c>
      <c r="I39" s="24">
        <v>9.6</v>
      </c>
      <c r="J39" s="24">
        <v>106</v>
      </c>
      <c r="K39" s="194" t="s">
        <v>139</v>
      </c>
      <c r="L39" s="195"/>
      <c r="M39" s="196"/>
      <c r="N39" s="16" t="s">
        <v>23</v>
      </c>
      <c r="O39" s="17" t="s">
        <v>52</v>
      </c>
      <c r="P39" s="24">
        <v>5.8</v>
      </c>
      <c r="Q39" s="24">
        <v>5</v>
      </c>
      <c r="R39" s="24">
        <v>9.6</v>
      </c>
      <c r="S39" s="24">
        <v>106</v>
      </c>
    </row>
    <row r="40" spans="1:19" ht="26.25" customHeight="1" x14ac:dyDescent="0.35">
      <c r="A40" s="188" t="s">
        <v>14</v>
      </c>
      <c r="B40" s="189"/>
      <c r="C40" s="189"/>
      <c r="D40" s="190"/>
      <c r="E40" s="84">
        <f t="shared" ref="E40:J40" si="8">E38+E39</f>
        <v>245</v>
      </c>
      <c r="F40" s="40">
        <f t="shared" si="8"/>
        <v>0</v>
      </c>
      <c r="G40" s="27">
        <f t="shared" si="8"/>
        <v>9.99</v>
      </c>
      <c r="H40" s="27">
        <f t="shared" si="8"/>
        <v>9.0300000000000011</v>
      </c>
      <c r="I40" s="27">
        <f t="shared" si="8"/>
        <v>23.65</v>
      </c>
      <c r="J40" s="27">
        <f t="shared" si="8"/>
        <v>151.5</v>
      </c>
      <c r="K40" s="188" t="s">
        <v>14</v>
      </c>
      <c r="L40" s="189"/>
      <c r="M40" s="190"/>
      <c r="N40" s="58">
        <f t="shared" ref="N40:S40" si="9">N38+N39</f>
        <v>245</v>
      </c>
      <c r="O40" s="40">
        <f t="shared" si="9"/>
        <v>0</v>
      </c>
      <c r="P40" s="27">
        <f t="shared" si="9"/>
        <v>9.99</v>
      </c>
      <c r="Q40" s="27">
        <f t="shared" si="9"/>
        <v>9.0300000000000011</v>
      </c>
      <c r="R40" s="27">
        <f t="shared" si="9"/>
        <v>23.65</v>
      </c>
      <c r="S40" s="27">
        <f t="shared" si="9"/>
        <v>151.5</v>
      </c>
    </row>
    <row r="41" spans="1:19" ht="23.25" x14ac:dyDescent="0.35">
      <c r="A41" s="197" t="s">
        <v>14</v>
      </c>
      <c r="B41" s="198"/>
      <c r="C41" s="198"/>
      <c r="D41" s="199"/>
      <c r="E41" s="146">
        <f>E11+E15+E26+E36+E40</f>
        <v>1990</v>
      </c>
      <c r="F41" s="35">
        <f>F11+F15+F26+F36+F40</f>
        <v>183.83</v>
      </c>
      <c r="G41" s="9"/>
      <c r="H41" s="9"/>
      <c r="I41" s="9"/>
      <c r="J41" s="9"/>
      <c r="K41" s="197" t="s">
        <v>14</v>
      </c>
      <c r="L41" s="198"/>
      <c r="M41" s="199"/>
      <c r="N41" s="9">
        <f>N11+N15+N26+N36+N40</f>
        <v>2230</v>
      </c>
      <c r="O41" s="35">
        <f>O11+O15+O26+O36+O40</f>
        <v>183.82999999999998</v>
      </c>
      <c r="P41" s="9"/>
      <c r="Q41" s="9"/>
      <c r="R41" s="9"/>
      <c r="S41" s="9"/>
    </row>
    <row r="42" spans="1:19" ht="18.75" x14ac:dyDescent="0.3">
      <c r="F42" s="41" t="s">
        <v>34</v>
      </c>
      <c r="G42" s="41"/>
      <c r="H42" s="41"/>
      <c r="I42" s="41"/>
      <c r="J42" s="42"/>
      <c r="K42" s="3"/>
    </row>
  </sheetData>
  <mergeCells count="81">
    <mergeCell ref="A40:D40"/>
    <mergeCell ref="K40:M40"/>
    <mergeCell ref="A41:D41"/>
    <mergeCell ref="K41:M41"/>
    <mergeCell ref="A37:J37"/>
    <mergeCell ref="K37:S37"/>
    <mergeCell ref="B38:D38"/>
    <mergeCell ref="K38:M38"/>
    <mergeCell ref="B39:D39"/>
    <mergeCell ref="K39:M39"/>
    <mergeCell ref="B34:D34"/>
    <mergeCell ref="K34:M34"/>
    <mergeCell ref="B35:D35"/>
    <mergeCell ref="A36:D36"/>
    <mergeCell ref="K36:M36"/>
    <mergeCell ref="K35:M35"/>
    <mergeCell ref="B29:D29"/>
    <mergeCell ref="K29:M29"/>
    <mergeCell ref="B32:D32"/>
    <mergeCell ref="K32:M32"/>
    <mergeCell ref="B33:D33"/>
    <mergeCell ref="K33:M33"/>
    <mergeCell ref="B31:D31"/>
    <mergeCell ref="K31:M31"/>
    <mergeCell ref="B30:D30"/>
    <mergeCell ref="K30:M30"/>
    <mergeCell ref="A26:D26"/>
    <mergeCell ref="K26:M26"/>
    <mergeCell ref="A27:J27"/>
    <mergeCell ref="K27:S27"/>
    <mergeCell ref="B28:D28"/>
    <mergeCell ref="K28:M28"/>
    <mergeCell ref="B23:D23"/>
    <mergeCell ref="K23:M23"/>
    <mergeCell ref="B24:D24"/>
    <mergeCell ref="K24:M24"/>
    <mergeCell ref="B25:D25"/>
    <mergeCell ref="K25:M25"/>
    <mergeCell ref="B20:D20"/>
    <mergeCell ref="K20:M20"/>
    <mergeCell ref="B21:D21"/>
    <mergeCell ref="K21:M21"/>
    <mergeCell ref="B22:D22"/>
    <mergeCell ref="K22:M22"/>
    <mergeCell ref="B17:D17"/>
    <mergeCell ref="K17:M17"/>
    <mergeCell ref="B18:D18"/>
    <mergeCell ref="K18:M18"/>
    <mergeCell ref="B19:D19"/>
    <mergeCell ref="K19:M19"/>
    <mergeCell ref="B14:D14"/>
    <mergeCell ref="K14:M14"/>
    <mergeCell ref="A15:D15"/>
    <mergeCell ref="K15:M15"/>
    <mergeCell ref="A16:J16"/>
    <mergeCell ref="K16:S16"/>
    <mergeCell ref="A11:D11"/>
    <mergeCell ref="K11:M11"/>
    <mergeCell ref="A12:J12"/>
    <mergeCell ref="K12:S12"/>
    <mergeCell ref="B13:D13"/>
    <mergeCell ref="K13:M13"/>
    <mergeCell ref="B8:D8"/>
    <mergeCell ref="K8:M8"/>
    <mergeCell ref="B9:D9"/>
    <mergeCell ref="K9:M9"/>
    <mergeCell ref="B10:D10"/>
    <mergeCell ref="K10:M10"/>
    <mergeCell ref="F4:L4"/>
    <mergeCell ref="B5:R5"/>
    <mergeCell ref="B6:D6"/>
    <mergeCell ref="K6:M6"/>
    <mergeCell ref="A7:J7"/>
    <mergeCell ref="K7:S7"/>
    <mergeCell ref="A1:D1"/>
    <mergeCell ref="L1:O1"/>
    <mergeCell ref="P1:S1"/>
    <mergeCell ref="A2:D2"/>
    <mergeCell ref="A3:D3"/>
    <mergeCell ref="L3:O3"/>
    <mergeCell ref="P3:S3"/>
  </mergeCells>
  <pageMargins left="0" right="0" top="0" bottom="0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01.03.2023г</vt:lpstr>
      <vt:lpstr>02.03.2023г</vt:lpstr>
      <vt:lpstr>03.03.2023г</vt:lpstr>
      <vt:lpstr>06.03.2023г</vt:lpstr>
      <vt:lpstr>07.03.2023г</vt:lpstr>
      <vt:lpstr>09.03.2023г</vt:lpstr>
      <vt:lpstr>10.03.2023г</vt:lpstr>
      <vt:lpstr>13.03.2023г</vt:lpstr>
      <vt:lpstr>01.02.2023г</vt:lpstr>
      <vt:lpstr>1</vt:lpstr>
      <vt:lpstr>03.02.2023г</vt:lpstr>
      <vt:lpstr>Лист4</vt:lpstr>
      <vt:lpstr>06.02.2023г</vt:lpstr>
      <vt:lpstr>21.02.2023г</vt:lpstr>
      <vt:lpstr>Лист2</vt:lpstr>
      <vt:lpstr>20.02.2023г</vt:lpstr>
      <vt:lpstr>07.02.2023г</vt:lpstr>
      <vt:lpstr>17.02.2023г</vt:lpstr>
      <vt:lpstr>09.02.2023г</vt:lpstr>
      <vt:lpstr>10.02.2023г</vt:lpstr>
      <vt:lpstr>13.02.2023г</vt:lpstr>
      <vt:lpstr>14.02.2023г</vt:lpstr>
      <vt:lpstr>08.02.2023г</vt:lpstr>
      <vt:lpstr>15.02.2023г</vt:lpstr>
      <vt:lpstr>16.02.2023г</vt:lpstr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2023-03-12T16:52:47Z</dcterms:modified>
</cp:coreProperties>
</file>